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gotá 2021\PQRS - OFICIOS\2025\"/>
    </mc:Choice>
  </mc:AlternateContent>
  <xr:revisionPtr revIDLastSave="0" documentId="13_ncr:1_{7D5DF0F0-CCB7-4EBF-98AE-357B26113945}" xr6:coauthVersionLast="47" xr6:coauthVersionMax="47" xr10:uidLastSave="{00000000-0000-0000-0000-000000000000}"/>
  <bookViews>
    <workbookView xWindow="-120" yWindow="-120" windowWidth="20730" windowHeight="11040" tabRatio="788" xr2:uid="{00000000-000D-0000-FFFF-FFFF00000000}"/>
  </bookViews>
  <sheets>
    <sheet name="&quot;EMPLEADOS&quot;" sheetId="7" r:id="rId1"/>
    <sheet name="Comisión de Personal" sheetId="5" state="hidden" r:id="rId2"/>
    <sheet name="CONTRATISTAS" sheetId="12" state="hidden" r:id="rId3"/>
    <sheet name="Hoja2" sheetId="13" state="hidden" r:id="rId4"/>
    <sheet name="Hoja1" sheetId="6" state="hidden" r:id="rId5"/>
  </sheets>
  <externalReferences>
    <externalReference r:id="rId6"/>
    <externalReference r:id="rId7"/>
    <externalReference r:id="rId8"/>
  </externalReferences>
  <definedNames>
    <definedName name="_A1" localSheetId="0">#REF!</definedName>
    <definedName name="_A1">'[1]SECRETARIA DE EDUCACION'!#REF!</definedName>
    <definedName name="_xlnm._FilterDatabase" localSheetId="0" hidden="1">'"EMPLEADOS"'!$A$10:$F$780</definedName>
    <definedName name="_xlnm._FilterDatabase" localSheetId="1" hidden="1">'Comisión de Personal'!$B$4:$B$10</definedName>
    <definedName name="_xlnm._FilterDatabase" localSheetId="2" hidden="1">CONTRATISTAS!$A$7:$U$288</definedName>
    <definedName name="ATRA" localSheetId="0">#REF!</definedName>
    <definedName name="ATRA">'[1]SECRETARIA DE EDUCACION'!#REF!</definedName>
    <definedName name="COPIA" localSheetId="0">#REF!</definedName>
    <definedName name="COPIA">'[1]SECRETARIA DE EDUCACION'!#REF!</definedName>
    <definedName name="COPIA2" localSheetId="0">#REF!</definedName>
    <definedName name="COPIA2">'[1]SECRETARIA DE EDUCACION'!#REF!</definedName>
    <definedName name="COPIA3" localSheetId="0">#REF!</definedName>
    <definedName name="COPIA3">'[1]SECRETARIA DE EDUCACION'!#REF!</definedName>
    <definedName name="COPIA4" localSheetId="0">#REF!</definedName>
    <definedName name="COPIA4">'[1]SECRETARIA DE EDUCACION'!#REF!</definedName>
    <definedName name="COPIA5" localSheetId="0">#REF!</definedName>
    <definedName name="COPIA5">'[1]SECRETARIA DE EDUCACION'!#REF!</definedName>
    <definedName name="copia6" localSheetId="0">#REF!</definedName>
    <definedName name="copia6">'[1]SECRETARIA DE EDUCACION'!#REF!</definedName>
    <definedName name="COPIA7" localSheetId="0">#REF!</definedName>
    <definedName name="COPIA7">'[1]SECRETARIA DE EDUCACION'!#REF!</definedName>
    <definedName name="_xlnm.Criteria" localSheetId="0">'"EMPLEADOS"'!$A$10:$E$10</definedName>
    <definedName name="FechaD">'[2]BASE DE DATOS'!$Q$4:$Q$370</definedName>
    <definedName name="No.">'[3]BASE DE DATOS'!$B$4:$B$83</definedName>
    <definedName name="OOOO" localSheetId="0">#REF!</definedName>
    <definedName name="OOOO">'[1]SECRETARIA DE EDUCACION'!#REF!</definedName>
    <definedName name="OTRA" localSheetId="0">#REF!</definedName>
    <definedName name="OTRA">'[1]SECRETARIA DE EDUCACION'!#REF!</definedName>
    <definedName name="OTRA5" localSheetId="0">#REF!</definedName>
    <definedName name="OTRA5">'[1]SECRETARIA DE EDUCACION'!#REF!</definedName>
    <definedName name="PRUEBA" localSheetId="0">#REF!</definedName>
    <definedName name="PRUEBA">'[1]SECRETARIA DE EDUCACION'!#REF!</definedName>
    <definedName name="RT" localSheetId="0">#REF!</definedName>
    <definedName name="RT">'[1]SECRETARIA DE EDUCACION'!#REF!</definedName>
    <definedName name="_xlnm.Print_Titles" localSheetId="0">'"EMPLEADOS"'!$10:$10</definedName>
    <definedName name="_xlnm.Print_Titles" localSheetId="1">'Comisión de Personal'!$2:$3</definedName>
    <definedName name="WWWWWWWW" localSheetId="0">#REF!</definedName>
    <definedName name="WWWWWWWW">'[1]SECRETARIA DE EDUCACION'!#REF!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0" i="13" l="1"/>
  <c r="AA50" i="13"/>
  <c r="R50" i="13"/>
  <c r="Q50" i="13"/>
  <c r="P50" i="13"/>
  <c r="O50" i="13"/>
  <c r="N50" i="13"/>
  <c r="Z50" i="13" s="1"/>
  <c r="AB48" i="13"/>
  <c r="AA48" i="13"/>
  <c r="R48" i="13"/>
  <c r="Q48" i="13"/>
  <c r="P48" i="13"/>
  <c r="O48" i="13"/>
  <c r="N48" i="13"/>
  <c r="Z48" i="13" s="1"/>
  <c r="AB35" i="13"/>
  <c r="Z35" i="13"/>
  <c r="R35" i="13"/>
  <c r="Q35" i="13"/>
  <c r="P35" i="13"/>
  <c r="O35" i="13"/>
  <c r="N35" i="13"/>
  <c r="AA35" i="13" s="1"/>
  <c r="AB34" i="13"/>
  <c r="AA34" i="13"/>
  <c r="R34" i="13"/>
  <c r="Q34" i="13"/>
  <c r="P34" i="13"/>
  <c r="O34" i="13"/>
  <c r="N34" i="13"/>
  <c r="Z34" i="13" s="1"/>
  <c r="J28" i="13"/>
  <c r="I28" i="13"/>
  <c r="H28" i="13"/>
  <c r="G28" i="13"/>
  <c r="AB13" i="13"/>
  <c r="AA13" i="13"/>
  <c r="R13" i="13"/>
  <c r="Q13" i="13"/>
  <c r="P13" i="13"/>
  <c r="O13" i="13"/>
  <c r="N13" i="13"/>
  <c r="Z13" i="13"/>
  <c r="AB10" i="13"/>
  <c r="AA10" i="13"/>
  <c r="R10" i="13"/>
  <c r="Q10" i="13"/>
  <c r="P10" i="13"/>
  <c r="O10" i="13"/>
  <c r="N10" i="13"/>
  <c r="Z10" i="13"/>
  <c r="AB8" i="13"/>
  <c r="AA8" i="13"/>
  <c r="R8" i="13"/>
  <c r="Q8" i="13"/>
  <c r="P8" i="13"/>
  <c r="O8" i="13"/>
  <c r="N8" i="13"/>
  <c r="Z8" i="13"/>
  <c r="E800" i="7"/>
  <c r="E799" i="7"/>
  <c r="E798" i="7"/>
  <c r="E797" i="7"/>
  <c r="E796" i="7"/>
  <c r="E795" i="7"/>
  <c r="E794" i="7"/>
  <c r="E793" i="7"/>
  <c r="E792" i="7"/>
  <c r="E791" i="7"/>
  <c r="E790" i="7"/>
  <c r="E789" i="7"/>
  <c r="E788" i="7"/>
  <c r="E787" i="7"/>
  <c r="E786" i="7"/>
  <c r="E785" i="7"/>
  <c r="E784" i="7"/>
  <c r="E783" i="7"/>
  <c r="E801" i="7" l="1"/>
  <c r="BC13" i="13" l="1"/>
  <c r="AZ13" i="13"/>
  <c r="AY13" i="13"/>
  <c r="BA13" i="13"/>
  <c r="BG50" i="13"/>
  <c r="BF50" i="13"/>
  <c r="BD50" i="13"/>
  <c r="BE50" i="13"/>
  <c r="BF13" i="13"/>
  <c r="BE13" i="13"/>
  <c r="AW13" i="13"/>
  <c r="AX13" i="13"/>
  <c r="BD13" i="13"/>
  <c r="BG13" i="13"/>
  <c r="BC48" i="13"/>
  <c r="BD34" i="13"/>
  <c r="AX34" i="13"/>
  <c r="BC10" i="13"/>
  <c r="AX50" i="13"/>
  <c r="BC50" i="13"/>
  <c r="AZ10" i="13"/>
  <c r="AY10" i="13"/>
  <c r="BA10" i="13"/>
  <c r="BE48" i="13"/>
  <c r="BF48" i="13"/>
  <c r="AX48" i="13"/>
  <c r="BD48" i="13"/>
  <c r="BG48" i="13"/>
  <c r="BC8" i="13"/>
  <c r="BA48" i="13"/>
  <c r="AW48" i="13"/>
  <c r="AY48" i="13"/>
  <c r="AZ48" i="13"/>
  <c r="BA35" i="13"/>
  <c r="AY35" i="13"/>
  <c r="AZ35" i="13"/>
  <c r="BF35" i="13"/>
  <c r="BG35" i="13"/>
  <c r="BD35" i="13"/>
  <c r="BE35" i="13"/>
  <c r="AZ34" i="13"/>
  <c r="AW34" i="13"/>
  <c r="AY34" i="13"/>
  <c r="BA34" i="13"/>
  <c r="AZ50" i="13"/>
  <c r="AW50" i="13"/>
  <c r="AY50" i="13"/>
  <c r="BA50" i="13"/>
  <c r="BG8" i="13"/>
  <c r="BF8" i="13"/>
  <c r="AX8" i="13"/>
  <c r="BD8" i="13"/>
  <c r="BE8" i="13"/>
  <c r="BG10" i="13"/>
  <c r="BE10" i="13"/>
  <c r="AX10" i="13"/>
  <c r="BD10" i="13"/>
  <c r="BF10" i="13"/>
  <c r="BA8" i="13"/>
  <c r="AW8" i="13"/>
  <c r="AY8" i="13"/>
  <c r="AZ8" i="13"/>
  <c r="AW10" i="13"/>
  <c r="AW35" i="13"/>
  <c r="AX35" i="13"/>
  <c r="BC35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Diego Narváez Sánchez</author>
  </authors>
  <commentList>
    <comment ref="C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EL FORMATO PARA DILIGENCIAR CORRECTAMENTE ESTA CASILLA ES DD/MM/AA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F2BB0B-E1CA-4141-B7DA-C4A754CBF596}" keepAlive="1" name="Consulta - Correo electronico" description="Conexión a la consulta 'Correo electronico' en el libro." type="5" refreshedVersion="7" background="1" saveData="1">
    <dbPr connection="Provider=Microsoft.Mashup.OleDb.1;Data Source=$Workbook$;Location=&quot;Correo electronico&quot;;Extended Properties=&quot;&quot;" command="SELECT * FROM [Correo electronico]"/>
  </connection>
  <connection id="2" xr16:uid="{C9544815-68FA-40BA-A2C0-F4E55359696B}" keepAlive="1" name="Consulta - Correo_electronico" description="Conexión a la consulta 'Correo_electronico' en el libro." type="5" refreshedVersion="7" background="1" saveData="1">
    <dbPr connection="Provider=Microsoft.Mashup.OleDb.1;Data Source=$Workbook$;Location=Correo_electronico;Extended Properties=&quot;&quot;" command="SELECT * FROM [Correo_electronico]"/>
  </connection>
  <connection id="3" xr16:uid="{FF8CAC3C-696F-4A83-A63E-4A6E32F9E7F5}" keepAlive="1" name="Consulta - Tabla1" description="Conexión a la consulta 'Tabla1' en el libro." type="5" refreshedVersion="7" background="1" saveData="1">
    <dbPr connection="Provider=Microsoft.Mashup.OleDb.1;Data Source=$Workbook$;Location=Tabla1;Extended Properties=&quot;&quot;" command="SELECT * FROM [Tabla1]"/>
  </connection>
  <connection id="4" xr16:uid="{8E60953C-3853-4FCF-824B-B1CA6DC572B6}" keepAlive="1" name="Consulta - Tabla5" description="Conexión a la consulta 'Tabla5' en el libro." type="5" refreshedVersion="7" background="1" saveData="1">
    <dbPr connection="Provider=Microsoft.Mashup.OleDb.1;Data Source=$Workbook$;Location=Tabla5;Extended Properties=&quot;&quot;" command="SELECT * FROM [Tabla5]"/>
  </connection>
</connections>
</file>

<file path=xl/sharedStrings.xml><?xml version="1.0" encoding="utf-8"?>
<sst xmlns="http://schemas.openxmlformats.org/spreadsheetml/2006/main" count="1909" uniqueCount="225">
  <si>
    <t>REGISTRO PLANTA DE EMPLEADOS</t>
  </si>
  <si>
    <t>ENTIDAD:</t>
  </si>
  <si>
    <t>UNIDAD ADMINISTRATIVA ESPECIAL CUERPO OFICIAL DE BOMBEROS</t>
  </si>
  <si>
    <t>corte a:</t>
  </si>
  <si>
    <t>Acto administrativo de creación o modificación estructura organizacional de la Entidad</t>
  </si>
  <si>
    <t>Tipo de acto administrativo</t>
  </si>
  <si>
    <t>Número del acto administrativo</t>
  </si>
  <si>
    <t>Fecha del acto administrativo</t>
  </si>
  <si>
    <t>DECRETO</t>
  </si>
  <si>
    <t>510</t>
  </si>
  <si>
    <t>Código</t>
  </si>
  <si>
    <t>Versión</t>
  </si>
  <si>
    <t>Fecha</t>
  </si>
  <si>
    <t>PLANTA DE CARGOS</t>
  </si>
  <si>
    <t>Ubicación e identificación del(a) Servidor(a)</t>
  </si>
  <si>
    <t>Situación Salarial</t>
  </si>
  <si>
    <t>Descripción Cargo</t>
  </si>
  <si>
    <t>DENOMINACION DEL EMPLEO</t>
  </si>
  <si>
    <t>Codigo</t>
  </si>
  <si>
    <t>Grado</t>
  </si>
  <si>
    <t>Dependencia Estructura Organizacional</t>
  </si>
  <si>
    <t>DEPENDENCIA</t>
  </si>
  <si>
    <t>Nombres</t>
  </si>
  <si>
    <t>Primer apellido</t>
  </si>
  <si>
    <t>Segundo apellido</t>
  </si>
  <si>
    <t>Fecha de acto administrativo</t>
  </si>
  <si>
    <t>Forma de Vinculación</t>
  </si>
  <si>
    <t>Asignación básica</t>
  </si>
  <si>
    <t>MASCULINO</t>
  </si>
  <si>
    <t>FEMENINO</t>
  </si>
  <si>
    <t>DIRECTOR TECNICO</t>
  </si>
  <si>
    <t xml:space="preserve">DIRECCION DE LA UNIDAD                                </t>
  </si>
  <si>
    <t>MISIONAL</t>
  </si>
  <si>
    <t>CC</t>
  </si>
  <si>
    <t>NO</t>
  </si>
  <si>
    <t>SERVICIO ACTIVO</t>
  </si>
  <si>
    <t>SUBDIRECTOR TECNICO</t>
  </si>
  <si>
    <t xml:space="preserve">SUBDIRECCION DE GESTION CORPORATIVA                   </t>
  </si>
  <si>
    <t>APOYO</t>
  </si>
  <si>
    <t>RESOLUCIÓN</t>
  </si>
  <si>
    <t xml:space="preserve">SUBDIRECCION DE GESTION DEL RIESGO                    </t>
  </si>
  <si>
    <t>WILLIAM ALFONSO</t>
  </si>
  <si>
    <t>TOVAR</t>
  </si>
  <si>
    <t>SEGURA</t>
  </si>
  <si>
    <t xml:space="preserve">SUBDIRECCION OPERATIVA                                </t>
  </si>
  <si>
    <t>MAURICIO</t>
  </si>
  <si>
    <t>AYALA</t>
  </si>
  <si>
    <t>VASQUEZ</t>
  </si>
  <si>
    <t>NA</t>
  </si>
  <si>
    <t>JEFE DE OFICINA ASESORA</t>
  </si>
  <si>
    <t>ASESOR</t>
  </si>
  <si>
    <t xml:space="preserve">OFICINA ASESORA DE PLANEACION                         </t>
  </si>
  <si>
    <t>FORMACIÓN PROFESIONAL</t>
  </si>
  <si>
    <t xml:space="preserve">JEFE DE OFICINA </t>
  </si>
  <si>
    <t xml:space="preserve">OFICINA JURIDICA                              </t>
  </si>
  <si>
    <t>OFICINA DE CONTROL DISCIPLINARIO INTERNO</t>
  </si>
  <si>
    <t>PROFESIONAL ESPECIALIZADO</t>
  </si>
  <si>
    <t>CARRERA ADMINISTRATIVA</t>
  </si>
  <si>
    <t>RESOLUCION</t>
  </si>
  <si>
    <t>EN PROVISIONALIDAD</t>
  </si>
  <si>
    <t xml:space="preserve">SUBDIRECCION DE GESTION HUMANA </t>
  </si>
  <si>
    <t>EN ENCARGO</t>
  </si>
  <si>
    <t>HASTA QUE HAYA LISTA DE ELEGIBLES CONFORME A LA DISPOSICIÓN DE LA LEY 1960 DE 2019</t>
  </si>
  <si>
    <t>SINDICATO NACIONAL DE SERVIDORES PUBLICOS - SINALSERPUB</t>
  </si>
  <si>
    <t xml:space="preserve"> </t>
  </si>
  <si>
    <t>DEFINITIVA</t>
  </si>
  <si>
    <t>PROFESIONAL UNIVERSITARIO</t>
  </si>
  <si>
    <t>CASTRO</t>
  </si>
  <si>
    <t>TENIENTE DE BOMBEROS</t>
  </si>
  <si>
    <t>ASISTENCIAL</t>
  </si>
  <si>
    <t>SOBRESALIENTE</t>
  </si>
  <si>
    <t>FORMACIÓN TÉCNICA PROFESIONAL</t>
  </si>
  <si>
    <t>TÉCNICO PROFESIONAL EN ATENCIÓN DE INCENDIOS Y EMERGENCIAS</t>
  </si>
  <si>
    <t>CAPITAN  DE BOMBEROS</t>
  </si>
  <si>
    <t>AUXILIAR ADMINISTRATIVO</t>
  </si>
  <si>
    <t>VARGAS</t>
  </si>
  <si>
    <t>GONZALEZ</t>
  </si>
  <si>
    <t>BASICA SECUNDARIA</t>
  </si>
  <si>
    <t>SARGENTO DE BOMBEROS</t>
  </si>
  <si>
    <t>ROJAS</t>
  </si>
  <si>
    <t>PUENTE ARANDA B-4</t>
  </si>
  <si>
    <t>VELASQUEZ</t>
  </si>
  <si>
    <t>SECRETARIO</t>
  </si>
  <si>
    <t xml:space="preserve">SUBDIRECCION DE GESTION DEL RIESGO                </t>
  </si>
  <si>
    <t>BLANCA ISLENA</t>
  </si>
  <si>
    <t>CARDENAS</t>
  </si>
  <si>
    <t>ISIDRO</t>
  </si>
  <si>
    <t>HERRERA</t>
  </si>
  <si>
    <t>SUBDIRECCIÓN OPERATIVA</t>
  </si>
  <si>
    <t>KENNEDY B-5</t>
  </si>
  <si>
    <t>BOMBERO</t>
  </si>
  <si>
    <t>SEIS MESES</t>
  </si>
  <si>
    <t>CABO DE BOMBEROS</t>
  </si>
  <si>
    <t>085</t>
  </si>
  <si>
    <t>MEDIA VOCACIONAL</t>
  </si>
  <si>
    <t>461</t>
  </si>
  <si>
    <t>MORALES</t>
  </si>
  <si>
    <t>LARA</t>
  </si>
  <si>
    <t>LOPEZ</t>
  </si>
  <si>
    <t>jlara@bomberosbogota.gov.co</t>
  </si>
  <si>
    <t>NORTE B-1</t>
  </si>
  <si>
    <t>SUBTENIENTE DE BOMBEROS</t>
  </si>
  <si>
    <t xml:space="preserve">PEDRO ANGEL </t>
  </si>
  <si>
    <t>MARTINEZ</t>
  </si>
  <si>
    <t>CARPINTERO</t>
  </si>
  <si>
    <t>PSICOLOGÍA</t>
  </si>
  <si>
    <t>WILMAR BERNARDO</t>
  </si>
  <si>
    <t>CRISTANCHO</t>
  </si>
  <si>
    <t>1586</t>
  </si>
  <si>
    <t>VANEGAS</t>
  </si>
  <si>
    <t>NORTE B-1 SGR-PREVENCION</t>
  </si>
  <si>
    <t>JULIO CESAR</t>
  </si>
  <si>
    <t>BOJACA</t>
  </si>
  <si>
    <t>FELIPE ARTURO</t>
  </si>
  <si>
    <t>CUEVAS</t>
  </si>
  <si>
    <t>JAIRO WILSON</t>
  </si>
  <si>
    <t>CAÑON</t>
  </si>
  <si>
    <t>PARRA</t>
  </si>
  <si>
    <t>YADIRA</t>
  </si>
  <si>
    <t>PIAMONTE</t>
  </si>
  <si>
    <t>FERNANDEZ</t>
  </si>
  <si>
    <t>GERSON ALEXANDER</t>
  </si>
  <si>
    <t>FUENTES</t>
  </si>
  <si>
    <t>1198</t>
  </si>
  <si>
    <t>BOHORQUEZ</t>
  </si>
  <si>
    <t>CESAR ALBERTO</t>
  </si>
  <si>
    <t>CORREA</t>
  </si>
  <si>
    <t xml:space="preserve">BOMBERO </t>
  </si>
  <si>
    <t>CARDONA</t>
  </si>
  <si>
    <t>RICARDO</t>
  </si>
  <si>
    <t>SUBCOMANDANTE DE BOMBEROS</t>
  </si>
  <si>
    <t xml:space="preserve">SUBDIRECCION DE GESTION HUMANA                        </t>
  </si>
  <si>
    <t>SUBDIRECCIÓN LOGÍSTICA</t>
  </si>
  <si>
    <t xml:space="preserve">CADRAZCO </t>
  </si>
  <si>
    <t>EDWIN YAMEL</t>
  </si>
  <si>
    <t>COMANDANTE DE BOMBEROS</t>
  </si>
  <si>
    <t>CONDUCTOR</t>
  </si>
  <si>
    <t>JEFE DE OFICINA</t>
  </si>
  <si>
    <t>OFICINA DE CONTROL INTERNO</t>
  </si>
  <si>
    <t>LIBRE NOMBRAMIENTO</t>
  </si>
  <si>
    <t>31 DE DICIEMBRE DE 2022</t>
  </si>
  <si>
    <t>Documento conformación de la Comisión</t>
  </si>
  <si>
    <t>Condición dentro de la comisión</t>
  </si>
  <si>
    <t>Fecha inicio del periodo</t>
  </si>
  <si>
    <t>Representa Empleados o Entidad</t>
  </si>
  <si>
    <t>Principal o Suplente</t>
  </si>
  <si>
    <t>Presidente de la Comisión</t>
  </si>
  <si>
    <t>Área funcional de trabajo</t>
  </si>
  <si>
    <t>Documento de identificación</t>
  </si>
  <si>
    <t>No. Documento identificación</t>
  </si>
  <si>
    <t>Denominación empleo</t>
  </si>
  <si>
    <t>Nivel</t>
  </si>
  <si>
    <t>Correo electrónico</t>
  </si>
  <si>
    <t>Resolución</t>
  </si>
  <si>
    <t>Entidad</t>
  </si>
  <si>
    <t>Principal</t>
  </si>
  <si>
    <t>Subdirección de Gestión Corporativa</t>
  </si>
  <si>
    <t>Cedula de ciudadania</t>
  </si>
  <si>
    <t>DIANA MIREYA</t>
  </si>
  <si>
    <t>Subdirector Técnico</t>
  </si>
  <si>
    <t>Directivo</t>
  </si>
  <si>
    <t>LIBRE NOMBRAMIENTO Y REMOCION</t>
  </si>
  <si>
    <t>dmparra@bomberosbogota.gov.co</t>
  </si>
  <si>
    <t>Subdirección de Gestión del Riesgo</t>
  </si>
  <si>
    <t>wtovar@bomberosbogota.gov.co</t>
  </si>
  <si>
    <t>Empleados</t>
  </si>
  <si>
    <t>X</t>
  </si>
  <si>
    <t>Subdirección Operativa</t>
  </si>
  <si>
    <t>Subdirección de Gestión del Riesgo B-1</t>
  </si>
  <si>
    <t xml:space="preserve">EDGAR MANUEL </t>
  </si>
  <si>
    <t>Asistencial</t>
  </si>
  <si>
    <t>erojas@bomberosbogota.gov.co</t>
  </si>
  <si>
    <t>ESTACIÓN PUENTE ARANDA B-4</t>
  </si>
  <si>
    <t>mayala@bomberosbogota.gov.co</t>
  </si>
  <si>
    <t>Suplente</t>
  </si>
  <si>
    <t>ESTACION RESTREPO       B-3</t>
  </si>
  <si>
    <t xml:space="preserve">JOSE HELQUIN </t>
  </si>
  <si>
    <t xml:space="preserve">BOLIVAR </t>
  </si>
  <si>
    <t xml:space="preserve">Secretaria </t>
  </si>
  <si>
    <t>Subdirección de Gestión Humana</t>
  </si>
  <si>
    <t>ANA MARÍA</t>
  </si>
  <si>
    <t>MEJÍA</t>
  </si>
  <si>
    <t>amejia@bomberosbogota.gov.co</t>
  </si>
  <si>
    <t>Departamento Administrativo del Servicio Civil Distrital - DASCD-</t>
  </si>
  <si>
    <t>Sistema General de Información Administrativa -SIGIA-</t>
  </si>
  <si>
    <t>Formato No. 003. Contratos prestación de servicios y apoyo a la gestión</t>
  </si>
  <si>
    <t>Sector:</t>
  </si>
  <si>
    <t>GOBIERNO</t>
  </si>
  <si>
    <t>Fecha informe:</t>
  </si>
  <si>
    <t>Entidad:</t>
  </si>
  <si>
    <t>Unidad Administrativa Especial Cuerpo Oficial de Bomberos</t>
  </si>
  <si>
    <t>Total contratos</t>
  </si>
  <si>
    <t>CEDULA No.</t>
  </si>
  <si>
    <t>NOMBRES</t>
  </si>
  <si>
    <t>APELLIDO1</t>
  </si>
  <si>
    <t>APELLIDO2</t>
  </si>
  <si>
    <t>GÉNERO</t>
  </si>
  <si>
    <t>CORREO INSTITUCIONAL</t>
  </si>
  <si>
    <t>NUMERO CONTRATO y FECHA</t>
  </si>
  <si>
    <t xml:space="preserve">FECHA ACTA DE INICIO </t>
  </si>
  <si>
    <t>TÉRMINO DE DURACIÓN  -EJECUCIÓN-</t>
  </si>
  <si>
    <t>FECHA TERMINACIÓN DEL CONTRATO -VIGENCIA-</t>
  </si>
  <si>
    <t>VALOR TOTAL CONTRATO</t>
  </si>
  <si>
    <t>COEFICIENTE MES CONTRATO</t>
  </si>
  <si>
    <t>VALOR MENSUAL CONTRATO</t>
  </si>
  <si>
    <t>NIVEL DE SERVICIO</t>
  </si>
  <si>
    <t>OBJETO DEL CONTRATO</t>
  </si>
  <si>
    <t>ESTADO CONTRATO</t>
  </si>
  <si>
    <t>MODIFICACIONES AL CONTRATO</t>
  </si>
  <si>
    <t>VALOR DE LA MODIFICACIÓN</t>
  </si>
  <si>
    <t>TIEMPO</t>
  </si>
  <si>
    <t>Días</t>
  </si>
  <si>
    <t>Meses</t>
  </si>
  <si>
    <t>PERSONAL VINCULADO</t>
  </si>
  <si>
    <t>TIPO DE VINCULACIÓN</t>
  </si>
  <si>
    <t>PROVISIONALIDAD</t>
  </si>
  <si>
    <t>DIRECCIÓN</t>
  </si>
  <si>
    <t>SUBDIRECCIÓN DE GESTIÓN DEL RIESGO</t>
  </si>
  <si>
    <t>SUBDIRECCIÓN DE GESTIÓN CORPORATIVA</t>
  </si>
  <si>
    <t>SUBDIRECCIÓN DE LOGISTICA</t>
  </si>
  <si>
    <t>SUBDIRECCIÓN DE GESTIÓN HUMANA</t>
  </si>
  <si>
    <t>OFICINA ASESORA DE PLANEACIÓN</t>
  </si>
  <si>
    <t>OFICINA ASESORA JURIDICA</t>
  </si>
  <si>
    <t>CONTROL INTERNO</t>
  </si>
  <si>
    <t>TEMPORAL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</si>
</sst>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 * #,##0.00_ ;_ * \-#,##0.00_ ;_ * &quot;-&quot;??_ ;_ @_ "/>
    <numFmt numFmtId="167" formatCode="_ &quot;$&quot;\ * #,##0.00_ ;_ &quot;$&quot;\ * \-#,##0.00_ ;_ &quot;$&quot;\ * &quot;-&quot;??_ ;_ @_ "/>
    <numFmt numFmtId="168" formatCode="_ * #,##0_ ;_ * \-#,##0_ ;_ * &quot;-&quot;_ ;_ @_ "/>
    <numFmt numFmtId="169" formatCode="_-* #,##0.00\ _P_t_s_-;\-* #,##0.00\ _P_t_s_-;_-* &quot;-&quot;\ _P_t_s_-;_-@_-"/>
    <numFmt numFmtId="170" formatCode="dd/mm/yyyy;@"/>
    <numFmt numFmtId="171" formatCode="000"/>
    <numFmt numFmtId="172" formatCode="00"/>
    <numFmt numFmtId="173" formatCode="dd\-mm\-yy"/>
    <numFmt numFmtId="174" formatCode="yyyy\-mm\-dd;@"/>
    <numFmt numFmtId="175" formatCode="dd/mmm/yyyy"/>
    <numFmt numFmtId="176" formatCode="_-* #,##0.00\ &quot;Pts&quot;_-;\-* #,##0.00\ &quot;Pts&quot;_-;_-* &quot;-&quot;??\ &quot;Pts&quot;_-;_-@_-"/>
    <numFmt numFmtId="177" formatCode="_-* #,##0.00\ _P_t_s_-;\-* #,##0.00\ _P_t_s_-;_-* &quot;-&quot;??\ _P_t_s_-;_-@_-"/>
    <numFmt numFmtId="178" formatCode="&quot;$&quot;\ #,##0"/>
    <numFmt numFmtId="179" formatCode="&quot;$&quot;#,##0"/>
    <numFmt numFmtId="180" formatCode="0;[Red]0"/>
  </numFmts>
  <fonts count="4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b/>
      <sz val="8"/>
      <color indexed="9"/>
      <name val="Arial"/>
      <family val="2"/>
    </font>
    <font>
      <u/>
      <sz val="8.8000000000000007"/>
      <color theme="10"/>
      <name val="Calibri"/>
      <family val="2"/>
    </font>
    <font>
      <sz val="8"/>
      <color theme="1"/>
      <name val="Tahoma"/>
      <family val="2"/>
    </font>
    <font>
      <sz val="8"/>
      <name val="Tahoma"/>
      <family val="2"/>
    </font>
    <font>
      <sz val="8"/>
      <color indexed="8"/>
      <name val="Tahoma"/>
      <family val="2"/>
    </font>
    <font>
      <sz val="10"/>
      <color theme="1"/>
      <name val="Calibri"/>
      <family val="2"/>
      <scheme val="minor"/>
    </font>
    <font>
      <sz val="9"/>
      <color theme="1"/>
      <name val="Cambria"/>
      <family val="2"/>
      <scheme val="major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92">
    <xf numFmtId="0" fontId="0" fillId="0" borderId="0"/>
    <xf numFmtId="0" fontId="15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5" fillId="0" borderId="0"/>
    <xf numFmtId="0" fontId="21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14" fillId="0" borderId="0"/>
    <xf numFmtId="0" fontId="21" fillId="0" borderId="0"/>
    <xf numFmtId="0" fontId="14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0" fontId="24" fillId="9" borderId="25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3" fillId="0" borderId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0" fontId="12" fillId="9" borderId="25" applyNumberFormat="0" applyFont="0" applyAlignment="0" applyProtection="0"/>
    <xf numFmtId="0" fontId="14" fillId="9" borderId="25" applyNumberFormat="0" applyFont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77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6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0" fontId="11" fillId="9" borderId="25" applyNumberFormat="0" applyFont="0" applyAlignment="0" applyProtection="0"/>
    <xf numFmtId="166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0" fontId="10" fillId="9" borderId="25" applyNumberFormat="0" applyFont="0" applyAlignment="0" applyProtection="0"/>
    <xf numFmtId="9" fontId="10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0" fontId="9" fillId="9" borderId="25" applyNumberFormat="0" applyFont="0" applyAlignment="0" applyProtection="0"/>
    <xf numFmtId="9" fontId="9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0" fontId="8" fillId="9" borderId="25" applyNumberFormat="0" applyFont="0" applyAlignment="0" applyProtection="0"/>
    <xf numFmtId="166" fontId="15" fillId="0" borderId="0" applyFont="0" applyFill="0" applyBorder="0" applyAlignment="0" applyProtection="0"/>
    <xf numFmtId="9" fontId="8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0" fontId="7" fillId="9" borderId="25" applyNumberFormat="0" applyFont="0" applyAlignment="0" applyProtection="0"/>
    <xf numFmtId="9" fontId="7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0" fontId="6" fillId="9" borderId="25" applyNumberFormat="0" applyFont="0" applyAlignment="0" applyProtection="0"/>
    <xf numFmtId="9" fontId="6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166" fontId="15" fillId="0" borderId="0" applyFont="0" applyFill="0" applyBorder="0" applyAlignment="0" applyProtection="0"/>
    <xf numFmtId="0" fontId="5" fillId="9" borderId="25" applyNumberFormat="0" applyFont="0" applyAlignment="0" applyProtection="0"/>
    <xf numFmtId="166" fontId="15" fillId="0" borderId="0" applyFont="0" applyFill="0" applyBorder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166" fontId="15" fillId="0" borderId="0" applyFont="0" applyFill="0" applyBorder="0" applyAlignment="0" applyProtection="0"/>
    <xf numFmtId="0" fontId="5" fillId="9" borderId="25" applyNumberFormat="0" applyFont="0" applyAlignment="0" applyProtection="0"/>
    <xf numFmtId="0" fontId="5" fillId="9" borderId="25" applyNumberFormat="0" applyFont="0" applyAlignment="0" applyProtection="0"/>
    <xf numFmtId="9" fontId="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0" fontId="4" fillId="9" borderId="25" applyNumberFormat="0" applyFont="0" applyAlignment="0" applyProtection="0"/>
    <xf numFmtId="166" fontId="15" fillId="0" borderId="0" applyFont="0" applyFill="0" applyBorder="0" applyAlignment="0" applyProtection="0"/>
    <xf numFmtId="0" fontId="4" fillId="9" borderId="25" applyNumberFormat="0" applyFont="0" applyAlignment="0" applyProtection="0"/>
    <xf numFmtId="9" fontId="4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3" fillId="0" borderId="0"/>
    <xf numFmtId="0" fontId="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0" fillId="0" borderId="0" applyNumberFormat="0" applyFill="0" applyBorder="0" applyAlignment="0" applyProtection="0"/>
    <xf numFmtId="0" fontId="1" fillId="0" borderId="0"/>
  </cellStyleXfs>
  <cellXfs count="225">
    <xf numFmtId="0" fontId="0" fillId="0" borderId="0" xfId="0"/>
    <xf numFmtId="0" fontId="19" fillId="10" borderId="1" xfId="24" applyFont="1" applyFill="1" applyBorder="1" applyAlignment="1" applyProtection="1">
      <alignment vertical="center"/>
      <protection locked="0"/>
    </xf>
    <xf numFmtId="0" fontId="19" fillId="12" borderId="1" xfId="24" applyFont="1" applyFill="1" applyBorder="1" applyAlignment="1" applyProtection="1">
      <alignment horizontal="center" vertical="center"/>
      <protection locked="0"/>
    </xf>
    <xf numFmtId="3" fontId="19" fillId="12" borderId="1" xfId="24" applyNumberFormat="1" applyFont="1" applyFill="1" applyBorder="1" applyAlignment="1" applyProtection="1">
      <alignment horizontal="right" vertical="center" wrapText="1"/>
      <protection locked="0"/>
    </xf>
    <xf numFmtId="0" fontId="19" fillId="12" borderId="1" xfId="60" applyFont="1" applyFill="1" applyBorder="1" applyAlignment="1" applyProtection="1">
      <alignment vertical="center" wrapText="1"/>
      <protection locked="0"/>
    </xf>
    <xf numFmtId="3" fontId="19" fillId="12" borderId="1" xfId="24" applyNumberFormat="1" applyFont="1" applyFill="1" applyBorder="1" applyAlignment="1" applyProtection="1">
      <alignment horizontal="justify" vertical="center" wrapText="1"/>
      <protection locked="0"/>
    </xf>
    <xf numFmtId="14" fontId="19" fillId="13" borderId="1" xfId="0" applyNumberFormat="1" applyFont="1" applyFill="1" applyBorder="1" applyAlignment="1" applyProtection="1">
      <alignment vertical="center"/>
      <protection locked="0"/>
    </xf>
    <xf numFmtId="0" fontId="19" fillId="5" borderId="1" xfId="0" applyFont="1" applyFill="1" applyBorder="1" applyAlignment="1" applyProtection="1">
      <alignment vertical="center" wrapText="1"/>
      <protection locked="0"/>
    </xf>
    <xf numFmtId="0" fontId="19" fillId="14" borderId="1" xfId="60" applyFont="1" applyFill="1" applyBorder="1" applyAlignment="1" applyProtection="1">
      <alignment horizontal="center" vertical="center" wrapText="1"/>
      <protection locked="0"/>
    </xf>
    <xf numFmtId="173" fontId="19" fillId="4" borderId="1" xfId="0" applyNumberFormat="1" applyFont="1" applyFill="1" applyBorder="1" applyAlignment="1" applyProtection="1">
      <alignment vertical="center"/>
      <protection locked="0"/>
    </xf>
    <xf numFmtId="0" fontId="19" fillId="4" borderId="1" xfId="0" applyFont="1" applyFill="1" applyBorder="1" applyAlignment="1" applyProtection="1">
      <alignment vertical="center" wrapText="1"/>
      <protection locked="0"/>
    </xf>
    <xf numFmtId="0" fontId="19" fillId="17" borderId="1" xfId="24" applyFont="1" applyFill="1" applyBorder="1" applyAlignment="1" applyProtection="1">
      <alignment vertical="center"/>
      <protection locked="0"/>
    </xf>
    <xf numFmtId="0" fontId="19" fillId="18" borderId="1" xfId="24" applyFont="1" applyFill="1" applyBorder="1" applyAlignment="1" applyProtection="1">
      <alignment vertical="center"/>
      <protection locked="0"/>
    </xf>
    <xf numFmtId="0" fontId="18" fillId="0" borderId="0" xfId="20" applyFont="1"/>
    <xf numFmtId="0" fontId="16" fillId="4" borderId="0" xfId="20" applyFont="1" applyFill="1" applyAlignment="1">
      <alignment horizontal="right" vertical="center"/>
    </xf>
    <xf numFmtId="0" fontId="16" fillId="7" borderId="0" xfId="20" applyFont="1" applyFill="1"/>
    <xf numFmtId="0" fontId="24" fillId="7" borderId="0" xfId="20" applyFill="1"/>
    <xf numFmtId="0" fontId="24" fillId="0" borderId="0" xfId="20"/>
    <xf numFmtId="0" fontId="19" fillId="5" borderId="1" xfId="0" applyFont="1" applyFill="1" applyBorder="1" applyAlignment="1" applyProtection="1">
      <alignment horizontal="left" vertical="center" wrapText="1"/>
      <protection locked="0"/>
    </xf>
    <xf numFmtId="14" fontId="19" fillId="5" borderId="1" xfId="0" applyNumberFormat="1" applyFont="1" applyFill="1" applyBorder="1" applyAlignment="1" applyProtection="1">
      <alignment horizontal="left" vertical="center" wrapText="1"/>
      <protection locked="0"/>
    </xf>
    <xf numFmtId="0" fontId="15" fillId="8" borderId="1" xfId="24" applyFill="1" applyBorder="1" applyAlignment="1" applyProtection="1">
      <alignment horizontal="center" vertical="center" wrapText="1"/>
      <protection locked="0"/>
    </xf>
    <xf numFmtId="170" fontId="19" fillId="0" borderId="1" xfId="45" applyNumberFormat="1" applyFont="1" applyBorder="1" applyAlignment="1" applyProtection="1">
      <alignment horizontal="center" vertical="center"/>
      <protection locked="0"/>
    </xf>
    <xf numFmtId="49" fontId="19" fillId="0" borderId="1" xfId="45" applyNumberFormat="1" applyFont="1" applyBorder="1" applyAlignment="1" applyProtection="1">
      <alignment horizontal="left" vertical="center"/>
      <protection locked="0"/>
    </xf>
    <xf numFmtId="174" fontId="19" fillId="0" borderId="1" xfId="45" applyNumberFormat="1" applyFont="1" applyBorder="1" applyAlignment="1" applyProtection="1">
      <alignment horizontal="center" vertical="center"/>
      <protection locked="0"/>
    </xf>
    <xf numFmtId="0" fontId="19" fillId="0" borderId="1" xfId="45" applyFont="1" applyBorder="1" applyAlignment="1" applyProtection="1">
      <alignment vertical="center"/>
      <protection locked="0"/>
    </xf>
    <xf numFmtId="1" fontId="19" fillId="0" borderId="0" xfId="24" applyNumberFormat="1" applyFont="1" applyAlignment="1" applyProtection="1">
      <alignment horizontal="center" vertical="center"/>
      <protection hidden="1"/>
    </xf>
    <xf numFmtId="2" fontId="19" fillId="0" borderId="0" xfId="24" applyNumberFormat="1" applyFont="1" applyAlignment="1" applyProtection="1">
      <alignment vertical="center"/>
      <protection hidden="1"/>
    </xf>
    <xf numFmtId="49" fontId="19" fillId="0" borderId="0" xfId="24" applyNumberFormat="1" applyFont="1" applyAlignment="1" applyProtection="1">
      <alignment horizontal="center" vertical="center"/>
      <protection hidden="1"/>
    </xf>
    <xf numFmtId="0" fontId="19" fillId="0" borderId="0" xfId="24" applyFont="1" applyAlignment="1" applyProtection="1">
      <alignment vertical="center"/>
      <protection hidden="1"/>
    </xf>
    <xf numFmtId="0" fontId="19" fillId="21" borderId="1" xfId="24" applyFont="1" applyFill="1" applyBorder="1" applyAlignment="1" applyProtection="1">
      <alignment horizontal="center" vertical="center"/>
      <protection hidden="1"/>
    </xf>
    <xf numFmtId="0" fontId="19" fillId="21" borderId="1" xfId="25" applyFont="1" applyFill="1" applyBorder="1" applyAlignment="1" applyProtection="1">
      <alignment vertical="center"/>
      <protection hidden="1"/>
    </xf>
    <xf numFmtId="0" fontId="19" fillId="18" borderId="1" xfId="24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5" fillId="0" borderId="1" xfId="2" applyBorder="1" applyAlignment="1" applyProtection="1">
      <alignment horizontal="center" vertical="center" wrapText="1"/>
      <protection locked="0"/>
    </xf>
    <xf numFmtId="0" fontId="0" fillId="19" borderId="1" xfId="0" applyFill="1" applyBorder="1" applyAlignment="1" applyProtection="1">
      <alignment horizontal="center" vertical="center" wrapText="1"/>
      <protection locked="0"/>
    </xf>
    <xf numFmtId="3" fontId="19" fillId="10" borderId="1" xfId="24" applyNumberFormat="1" applyFont="1" applyFill="1" applyBorder="1" applyAlignment="1" applyProtection="1">
      <alignment horizontal="justify" vertical="center" wrapText="1"/>
      <protection locked="0"/>
    </xf>
    <xf numFmtId="171" fontId="19" fillId="10" borderId="1" xfId="60" applyNumberFormat="1" applyFont="1" applyFill="1" applyBorder="1" applyAlignment="1" applyProtection="1">
      <alignment horizontal="center" vertical="center" wrapText="1"/>
      <protection locked="0"/>
    </xf>
    <xf numFmtId="172" fontId="19" fillId="10" borderId="1" xfId="60" applyNumberFormat="1" applyFont="1" applyFill="1" applyBorder="1" applyAlignment="1" applyProtection="1">
      <alignment horizontal="center" vertical="center" wrapText="1"/>
      <protection locked="0"/>
    </xf>
    <xf numFmtId="3" fontId="19" fillId="12" borderId="1" xfId="24" applyNumberFormat="1" applyFont="1" applyFill="1" applyBorder="1" applyAlignment="1" applyProtection="1">
      <alignment horizontal="center" vertical="center" wrapText="1"/>
      <protection locked="0"/>
    </xf>
    <xf numFmtId="0" fontId="19" fillId="12" borderId="1" xfId="60" applyFont="1" applyFill="1" applyBorder="1" applyAlignment="1" applyProtection="1">
      <alignment horizontal="center" vertical="center" wrapText="1"/>
      <protection locked="0"/>
    </xf>
    <xf numFmtId="0" fontId="19" fillId="21" borderId="1" xfId="60" applyFont="1" applyFill="1" applyBorder="1" applyAlignment="1" applyProtection="1">
      <alignment vertical="center" wrapText="1"/>
      <protection hidden="1"/>
    </xf>
    <xf numFmtId="0" fontId="19" fillId="21" borderId="1" xfId="24" applyFont="1" applyFill="1" applyBorder="1" applyAlignment="1" applyProtection="1">
      <alignment vertical="center"/>
      <protection hidden="1"/>
    </xf>
    <xf numFmtId="14" fontId="19" fillId="12" borderId="1" xfId="45" applyNumberFormat="1" applyFont="1" applyFill="1" applyBorder="1" applyAlignment="1" applyProtection="1">
      <alignment vertical="center"/>
      <protection locked="0"/>
    </xf>
    <xf numFmtId="0" fontId="19" fillId="15" borderId="1" xfId="24" applyFont="1" applyFill="1" applyBorder="1" applyAlignment="1" applyProtection="1">
      <alignment vertical="center"/>
      <protection locked="0"/>
    </xf>
    <xf numFmtId="0" fontId="19" fillId="16" borderId="1" xfId="24" applyFont="1" applyFill="1" applyBorder="1" applyAlignment="1" applyProtection="1">
      <alignment vertical="center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19" fillId="17" borderId="1" xfId="24" applyFont="1" applyFill="1" applyBorder="1" applyAlignment="1" applyProtection="1">
      <alignment vertical="center" wrapText="1"/>
      <protection locked="0"/>
    </xf>
    <xf numFmtId="49" fontId="19" fillId="0" borderId="1" xfId="45" applyNumberFormat="1" applyFont="1" applyBorder="1" applyAlignment="1" applyProtection="1">
      <alignment horizontal="center" vertical="center"/>
      <protection locked="0"/>
    </xf>
    <xf numFmtId="3" fontId="19" fillId="22" borderId="1" xfId="24" applyNumberFormat="1" applyFont="1" applyFill="1" applyBorder="1" applyAlignment="1" applyProtection="1">
      <alignment horizontal="left" vertical="center" wrapText="1"/>
      <protection locked="0"/>
    </xf>
    <xf numFmtId="1" fontId="19" fillId="12" borderId="1" xfId="24" applyNumberFormat="1" applyFont="1" applyFill="1" applyBorder="1" applyAlignment="1" applyProtection="1">
      <alignment horizontal="center" vertical="center" wrapText="1"/>
      <protection locked="0"/>
    </xf>
    <xf numFmtId="0" fontId="19" fillId="11" borderId="7" xfId="24" applyFont="1" applyFill="1" applyBorder="1" applyAlignment="1" applyProtection="1">
      <alignment horizontal="left" vertical="center" wrapText="1"/>
      <protection locked="0"/>
    </xf>
    <xf numFmtId="0" fontId="19" fillId="11" borderId="16" xfId="24" applyFont="1" applyFill="1" applyBorder="1" applyAlignment="1" applyProtection="1">
      <alignment horizontal="left" vertical="center" wrapText="1"/>
      <protection locked="0"/>
    </xf>
    <xf numFmtId="174" fontId="19" fillId="0" borderId="15" xfId="45" applyNumberFormat="1" applyFont="1" applyBorder="1" applyAlignment="1" applyProtection="1">
      <alignment horizontal="center" vertical="center"/>
      <protection locked="0"/>
    </xf>
    <xf numFmtId="0" fontId="19" fillId="16" borderId="15" xfId="24" applyFont="1" applyFill="1" applyBorder="1" applyAlignment="1" applyProtection="1">
      <alignment vertical="center"/>
      <protection locked="0"/>
    </xf>
    <xf numFmtId="9" fontId="19" fillId="26" borderId="14" xfId="0" applyNumberFormat="1" applyFont="1" applyFill="1" applyBorder="1" applyAlignment="1" applyProtection="1">
      <alignment horizontal="left" vertical="center" wrapText="1"/>
      <protection locked="0"/>
    </xf>
    <xf numFmtId="0" fontId="19" fillId="18" borderId="15" xfId="24" applyFont="1" applyFill="1" applyBorder="1" applyAlignment="1" applyProtection="1">
      <alignment horizontal="left" vertical="center"/>
      <protection locked="0"/>
    </xf>
    <xf numFmtId="0" fontId="24" fillId="2" borderId="1" xfId="20" applyFill="1" applyBorder="1" applyAlignment="1">
      <alignment horizontal="center" vertical="center"/>
    </xf>
    <xf numFmtId="0" fontId="15" fillId="2" borderId="1" xfId="20" applyFont="1" applyFill="1" applyBorder="1" applyAlignment="1">
      <alignment horizontal="center" vertical="center"/>
    </xf>
    <xf numFmtId="0" fontId="15" fillId="4" borderId="1" xfId="20" applyFont="1" applyFill="1" applyBorder="1" applyAlignment="1">
      <alignment horizontal="center" vertical="center" wrapText="1"/>
    </xf>
    <xf numFmtId="0" fontId="15" fillId="3" borderId="1" xfId="20" applyFont="1" applyFill="1" applyBorder="1" applyAlignment="1">
      <alignment wrapText="1"/>
    </xf>
    <xf numFmtId="0" fontId="15" fillId="6" borderId="1" xfId="20" applyFont="1" applyFill="1" applyBorder="1" applyAlignment="1">
      <alignment horizontal="center" vertical="center" wrapText="1"/>
    </xf>
    <xf numFmtId="0" fontId="15" fillId="5" borderId="1" xfId="20" applyFont="1" applyFill="1" applyBorder="1" applyAlignment="1">
      <alignment horizontal="center" vertical="center" wrapText="1"/>
    </xf>
    <xf numFmtId="0" fontId="16" fillId="4" borderId="2" xfId="20" applyFont="1" applyFill="1" applyBorder="1"/>
    <xf numFmtId="1" fontId="19" fillId="0" borderId="15" xfId="45" applyNumberFormat="1" applyFont="1" applyBorder="1" applyAlignment="1" applyProtection="1">
      <alignment horizontal="center" vertical="center"/>
      <protection locked="0"/>
    </xf>
    <xf numFmtId="0" fontId="25" fillId="0" borderId="1" xfId="2" applyBorder="1" applyAlignment="1" applyProtection="1">
      <alignment horizontal="center"/>
    </xf>
    <xf numFmtId="0" fontId="15" fillId="20" borderId="1" xfId="24" applyFill="1" applyBorder="1" applyAlignment="1">
      <alignment horizontal="center"/>
    </xf>
    <xf numFmtId="0" fontId="27" fillId="24" borderId="15" xfId="24" applyFont="1" applyFill="1" applyBorder="1" applyAlignment="1">
      <alignment vertical="center"/>
    </xf>
    <xf numFmtId="0" fontId="27" fillId="27" borderId="1" xfId="24" applyFont="1" applyFill="1" applyBorder="1" applyAlignment="1">
      <alignment horizontal="justify" vertical="center"/>
    </xf>
    <xf numFmtId="0" fontId="31" fillId="0" borderId="1" xfId="0" applyFont="1" applyBorder="1" applyAlignment="1">
      <alignment horizontal="center" vertical="center" wrapText="1"/>
    </xf>
    <xf numFmtId="0" fontId="31" fillId="19" borderId="1" xfId="0" applyFont="1" applyFill="1" applyBorder="1" applyAlignment="1">
      <alignment horizontal="center" vertical="center" wrapText="1"/>
    </xf>
    <xf numFmtId="0" fontId="29" fillId="25" borderId="34" xfId="24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27" fillId="24" borderId="1" xfId="24" applyFont="1" applyFill="1" applyBorder="1" applyAlignment="1">
      <alignment vertical="center"/>
    </xf>
    <xf numFmtId="0" fontId="27" fillId="27" borderId="1" xfId="24" applyFont="1" applyFill="1" applyBorder="1" applyAlignment="1">
      <alignment vertical="center"/>
    </xf>
    <xf numFmtId="0" fontId="34" fillId="19" borderId="0" xfId="0" applyFont="1" applyFill="1"/>
    <xf numFmtId="0" fontId="0" fillId="0" borderId="0" xfId="0" applyAlignment="1">
      <alignment horizontal="center"/>
    </xf>
    <xf numFmtId="179" fontId="34" fillId="19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80" fontId="35" fillId="19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80" fontId="35" fillId="0" borderId="1" xfId="0" applyNumberFormat="1" applyFont="1" applyBorder="1" applyAlignment="1">
      <alignment horizontal="center" vertical="center" wrapText="1"/>
    </xf>
    <xf numFmtId="179" fontId="38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179" fontId="34" fillId="0" borderId="1" xfId="0" applyNumberFormat="1" applyFont="1" applyBorder="1" applyAlignment="1">
      <alignment horizontal="center" vertical="center" wrapText="1"/>
    </xf>
    <xf numFmtId="14" fontId="0" fillId="19" borderId="1" xfId="0" applyNumberFormat="1" applyFill="1" applyBorder="1" applyAlignment="1">
      <alignment horizontal="center"/>
    </xf>
    <xf numFmtId="0" fontId="32" fillId="0" borderId="1" xfId="590" applyFont="1" applyFill="1" applyBorder="1" applyAlignment="1" applyProtection="1">
      <alignment horizontal="center" vertical="center" wrapText="1"/>
    </xf>
    <xf numFmtId="0" fontId="32" fillId="0" borderId="1" xfId="590" applyFont="1" applyFill="1" applyBorder="1" applyAlignment="1">
      <alignment horizontal="center" vertical="center"/>
    </xf>
    <xf numFmtId="1" fontId="32" fillId="0" borderId="1" xfId="24" applyNumberFormat="1" applyFont="1" applyBorder="1" applyAlignment="1" applyProtection="1">
      <alignment horizontal="center" vertical="center" wrapText="1"/>
      <protection locked="0"/>
    </xf>
    <xf numFmtId="178" fontId="32" fillId="0" borderId="1" xfId="24" applyNumberFormat="1" applyFont="1" applyBorder="1" applyAlignment="1" applyProtection="1">
      <alignment horizontal="center" vertical="center" wrapText="1"/>
      <protection locked="0"/>
    </xf>
    <xf numFmtId="14" fontId="31" fillId="0" borderId="1" xfId="0" applyNumberFormat="1" applyFont="1" applyBorder="1" applyAlignment="1">
      <alignment horizontal="center" vertical="center" wrapText="1"/>
    </xf>
    <xf numFmtId="178" fontId="33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/>
    </xf>
    <xf numFmtId="0" fontId="31" fillId="0" borderId="1" xfId="0" applyFont="1" applyBorder="1"/>
    <xf numFmtId="14" fontId="31" fillId="19" borderId="1" xfId="0" applyNumberFormat="1" applyFont="1" applyFill="1" applyBorder="1" applyAlignment="1">
      <alignment horizontal="center" vertical="center" wrapText="1"/>
    </xf>
    <xf numFmtId="178" fontId="33" fillId="19" borderId="1" xfId="0" applyNumberFormat="1" applyFont="1" applyFill="1" applyBorder="1" applyAlignment="1">
      <alignment horizontal="center" vertical="center" wrapText="1"/>
    </xf>
    <xf numFmtId="0" fontId="31" fillId="19" borderId="1" xfId="0" applyFont="1" applyFill="1" applyBorder="1" applyAlignment="1">
      <alignment horizontal="center" vertical="center"/>
    </xf>
    <xf numFmtId="0" fontId="31" fillId="19" borderId="1" xfId="0" applyFont="1" applyFill="1" applyBorder="1" applyAlignment="1">
      <alignment horizontal="left" vertical="center" wrapText="1"/>
    </xf>
    <xf numFmtId="14" fontId="31" fillId="0" borderId="1" xfId="0" applyNumberFormat="1" applyFont="1" applyBorder="1" applyAlignment="1">
      <alignment horizontal="center" vertical="center"/>
    </xf>
    <xf numFmtId="179" fontId="31" fillId="0" borderId="1" xfId="0" applyNumberFormat="1" applyFont="1" applyBorder="1" applyAlignment="1">
      <alignment horizontal="center" vertical="center" wrapText="1"/>
    </xf>
    <xf numFmtId="179" fontId="31" fillId="19" borderId="1" xfId="0" applyNumberFormat="1" applyFont="1" applyFill="1" applyBorder="1" applyAlignment="1">
      <alignment horizontal="center" vertical="center" wrapText="1"/>
    </xf>
    <xf numFmtId="0" fontId="31" fillId="19" borderId="1" xfId="0" applyFont="1" applyFill="1" applyBorder="1" applyAlignment="1">
      <alignment horizontal="center"/>
    </xf>
    <xf numFmtId="14" fontId="31" fillId="19" borderId="1" xfId="0" applyNumberFormat="1" applyFont="1" applyFill="1" applyBorder="1" applyAlignment="1">
      <alignment horizontal="center" vertical="center"/>
    </xf>
    <xf numFmtId="0" fontId="34" fillId="19" borderId="1" xfId="0" applyFont="1" applyFill="1" applyBorder="1" applyAlignment="1">
      <alignment horizontal="center" vertical="center"/>
    </xf>
    <xf numFmtId="14" fontId="34" fillId="19" borderId="1" xfId="0" applyNumberFormat="1" applyFont="1" applyFill="1" applyBorder="1" applyAlignment="1">
      <alignment horizontal="center" vertical="center"/>
    </xf>
    <xf numFmtId="0" fontId="34" fillId="19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0" fillId="19" borderId="1" xfId="0" applyFill="1" applyBorder="1" applyAlignment="1">
      <alignment horizontal="center"/>
    </xf>
    <xf numFmtId="0" fontId="0" fillId="19" borderId="1" xfId="0" applyFill="1" applyBorder="1"/>
    <xf numFmtId="14" fontId="34" fillId="19" borderId="1" xfId="0" applyNumberFormat="1" applyFont="1" applyFill="1" applyBorder="1" applyAlignment="1">
      <alignment horizontal="center" vertical="center" wrapText="1"/>
    </xf>
    <xf numFmtId="14" fontId="37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4" fontId="37" fillId="0" borderId="1" xfId="0" applyNumberFormat="1" applyFont="1" applyBorder="1" applyAlignment="1">
      <alignment horizontal="center" vertical="center" wrapText="1"/>
    </xf>
    <xf numFmtId="1" fontId="3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79" fontId="38" fillId="19" borderId="1" xfId="0" applyNumberFormat="1" applyFont="1" applyFill="1" applyBorder="1" applyAlignment="1">
      <alignment horizontal="center" vertical="center" wrapText="1"/>
    </xf>
    <xf numFmtId="1" fontId="34" fillId="19" borderId="1" xfId="0" applyNumberFormat="1" applyFont="1" applyFill="1" applyBorder="1" applyAlignment="1">
      <alignment horizontal="center" vertical="center" wrapText="1"/>
    </xf>
    <xf numFmtId="0" fontId="36" fillId="19" borderId="1" xfId="0" applyFont="1" applyFill="1" applyBorder="1" applyAlignment="1">
      <alignment horizontal="left" vertical="center" wrapText="1"/>
    </xf>
    <xf numFmtId="178" fontId="32" fillId="19" borderId="1" xfId="24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19" fillId="19" borderId="18" xfId="24" applyFont="1" applyFill="1" applyBorder="1" applyAlignment="1" applyProtection="1">
      <alignment horizontal="justify" vertical="center" wrapText="1"/>
      <protection hidden="1"/>
    </xf>
    <xf numFmtId="0" fontId="19" fillId="0" borderId="18" xfId="24" applyFont="1" applyBorder="1" applyAlignment="1" applyProtection="1">
      <alignment horizontal="justify" vertical="center" wrapText="1"/>
      <protection hidden="1"/>
    </xf>
    <xf numFmtId="0" fontId="19" fillId="0" borderId="0" xfId="24" applyFont="1" applyAlignment="1" applyProtection="1">
      <alignment horizontal="justify" vertical="center" wrapText="1"/>
      <protection hidden="1"/>
    </xf>
    <xf numFmtId="0" fontId="0" fillId="0" borderId="1" xfId="0" applyBorder="1" applyAlignment="1">
      <alignment wrapText="1"/>
    </xf>
    <xf numFmtId="0" fontId="18" fillId="23" borderId="1" xfId="24" applyFont="1" applyFill="1" applyBorder="1" applyAlignment="1" applyProtection="1">
      <alignment horizontal="center" vertical="center" wrapText="1"/>
      <protection hidden="1"/>
    </xf>
    <xf numFmtId="0" fontId="18" fillId="5" borderId="1" xfId="20" applyFont="1" applyFill="1" applyBorder="1" applyAlignment="1">
      <alignment horizontal="center"/>
    </xf>
    <xf numFmtId="0" fontId="24" fillId="5" borderId="1" xfId="20" applyFill="1" applyBorder="1"/>
    <xf numFmtId="0" fontId="18" fillId="2" borderId="1" xfId="20" applyFont="1" applyFill="1" applyBorder="1" applyAlignment="1">
      <alignment horizontal="center"/>
    </xf>
    <xf numFmtId="0" fontId="24" fillId="2" borderId="1" xfId="20" applyFill="1" applyBorder="1"/>
    <xf numFmtId="0" fontId="16" fillId="4" borderId="1" xfId="20" applyFont="1" applyFill="1" applyBorder="1" applyAlignment="1">
      <alignment horizontal="center" vertical="center" wrapText="1"/>
    </xf>
    <xf numFmtId="0" fontId="16" fillId="0" borderId="24" xfId="20" applyFont="1" applyBorder="1" applyAlignment="1" applyProtection="1">
      <alignment horizontal="center"/>
      <protection locked="0"/>
    </xf>
    <xf numFmtId="0" fontId="16" fillId="0" borderId="6" xfId="20" applyFont="1" applyBorder="1" applyAlignment="1" applyProtection="1">
      <alignment horizontal="center"/>
      <protection locked="0"/>
    </xf>
    <xf numFmtId="0" fontId="16" fillId="0" borderId="17" xfId="20" applyFont="1" applyBorder="1" applyAlignment="1" applyProtection="1">
      <alignment horizontal="center"/>
      <protection locked="0"/>
    </xf>
    <xf numFmtId="17" fontId="16" fillId="0" borderId="24" xfId="20" applyNumberFormat="1" applyFont="1" applyBorder="1" applyAlignment="1" applyProtection="1">
      <alignment horizontal="center"/>
      <protection locked="0"/>
    </xf>
    <xf numFmtId="0" fontId="29" fillId="25" borderId="33" xfId="24" applyFont="1" applyFill="1" applyBorder="1" applyAlignment="1">
      <alignment horizontal="center" vertical="center" wrapText="1"/>
    </xf>
    <xf numFmtId="0" fontId="29" fillId="25" borderId="18" xfId="24" applyFont="1" applyFill="1" applyBorder="1" applyAlignment="1">
      <alignment horizontal="center" vertical="center" wrapText="1"/>
    </xf>
    <xf numFmtId="0" fontId="29" fillId="25" borderId="16" xfId="24" applyFont="1" applyFill="1" applyBorder="1" applyAlignment="1">
      <alignment horizontal="center" vertical="center" wrapText="1"/>
    </xf>
    <xf numFmtId="0" fontId="29" fillId="25" borderId="31" xfId="24" applyFont="1" applyFill="1" applyBorder="1" applyAlignment="1">
      <alignment horizontal="center" vertical="center" wrapText="1"/>
    </xf>
    <xf numFmtId="0" fontId="29" fillId="25" borderId="33" xfId="24" applyFont="1" applyFill="1" applyBorder="1" applyAlignment="1">
      <alignment horizontal="center" vertical="center"/>
    </xf>
    <xf numFmtId="0" fontId="29" fillId="25" borderId="18" xfId="24" applyFont="1" applyFill="1" applyBorder="1" applyAlignment="1">
      <alignment horizontal="center" vertical="center"/>
    </xf>
    <xf numFmtId="0" fontId="29" fillId="25" borderId="13" xfId="24" applyFont="1" applyFill="1" applyBorder="1" applyAlignment="1">
      <alignment horizontal="center" vertical="center" wrapText="1"/>
    </xf>
    <xf numFmtId="0" fontId="29" fillId="25" borderId="12" xfId="24" applyFont="1" applyFill="1" applyBorder="1" applyAlignment="1">
      <alignment horizontal="center" vertical="center" wrapText="1"/>
    </xf>
    <xf numFmtId="0" fontId="29" fillId="25" borderId="32" xfId="24" applyFont="1" applyFill="1" applyBorder="1" applyAlignment="1">
      <alignment horizontal="center" vertical="center"/>
    </xf>
    <xf numFmtId="0" fontId="29" fillId="25" borderId="35" xfId="24" applyFont="1" applyFill="1" applyBorder="1" applyAlignment="1">
      <alignment horizontal="center" vertical="center"/>
    </xf>
    <xf numFmtId="0" fontId="15" fillId="20" borderId="1" xfId="24" applyFill="1" applyBorder="1" applyAlignment="1">
      <alignment horizontal="center"/>
    </xf>
    <xf numFmtId="14" fontId="15" fillId="20" borderId="1" xfId="24" applyNumberFormat="1" applyFill="1" applyBorder="1" applyAlignment="1">
      <alignment horizontal="center"/>
    </xf>
    <xf numFmtId="0" fontId="27" fillId="27" borderId="19" xfId="24" applyFont="1" applyFill="1" applyBorder="1" applyAlignment="1">
      <alignment horizontal="center" vertical="center"/>
    </xf>
    <xf numFmtId="0" fontId="27" fillId="27" borderId="0" xfId="24" applyFont="1" applyFill="1" applyAlignment="1">
      <alignment horizontal="center" vertical="center"/>
    </xf>
    <xf numFmtId="0" fontId="27" fillId="27" borderId="23" xfId="24" applyFont="1" applyFill="1" applyBorder="1" applyAlignment="1">
      <alignment horizontal="center" vertical="center"/>
    </xf>
    <xf numFmtId="0" fontId="15" fillId="19" borderId="0" xfId="24" applyFill="1" applyAlignment="1">
      <alignment horizontal="center"/>
    </xf>
    <xf numFmtId="0" fontId="15" fillId="19" borderId="31" xfId="24" applyFill="1" applyBorder="1" applyAlignment="1">
      <alignment horizontal="center"/>
    </xf>
    <xf numFmtId="0" fontId="16" fillId="24" borderId="1" xfId="24" applyFont="1" applyFill="1" applyBorder="1" applyAlignment="1">
      <alignment horizontal="center" vertical="center"/>
    </xf>
    <xf numFmtId="14" fontId="0" fillId="17" borderId="1" xfId="24" applyNumberFormat="1" applyFont="1" applyFill="1" applyBorder="1" applyAlignment="1">
      <alignment horizontal="center"/>
    </xf>
    <xf numFmtId="0" fontId="15" fillId="17" borderId="1" xfId="24" applyFill="1" applyBorder="1" applyAlignment="1">
      <alignment horizontal="center"/>
    </xf>
    <xf numFmtId="0" fontId="27" fillId="27" borderId="7" xfId="24" applyFont="1" applyFill="1" applyBorder="1" applyAlignment="1">
      <alignment horizontal="center" vertical="center"/>
    </xf>
    <xf numFmtId="0" fontId="27" fillId="27" borderId="8" xfId="24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26" fillId="0" borderId="0" xfId="24" applyFont="1" applyFill="1" applyAlignment="1" applyProtection="1">
      <alignment horizontal="center"/>
      <protection hidden="1"/>
    </xf>
    <xf numFmtId="0" fontId="16" fillId="0" borderId="0" xfId="24" applyFont="1" applyFill="1" applyProtection="1">
      <protection hidden="1"/>
    </xf>
    <xf numFmtId="0" fontId="15" fillId="0" borderId="0" xfId="24" applyFill="1" applyProtection="1">
      <protection hidden="1"/>
    </xf>
    <xf numFmtId="0" fontId="16" fillId="0" borderId="2" xfId="24" applyFont="1" applyFill="1" applyBorder="1" applyProtection="1">
      <protection hidden="1"/>
    </xf>
    <xf numFmtId="0" fontId="16" fillId="0" borderId="9" xfId="45" applyFont="1" applyFill="1" applyBorder="1" applyAlignment="1" applyProtection="1">
      <alignment horizontal="center"/>
      <protection locked="0"/>
    </xf>
    <xf numFmtId="0" fontId="16" fillId="0" borderId="21" xfId="45" applyFont="1" applyFill="1" applyBorder="1" applyAlignment="1" applyProtection="1">
      <alignment horizontal="center"/>
      <protection locked="0"/>
    </xf>
    <xf numFmtId="0" fontId="18" fillId="0" borderId="9" xfId="24" applyFont="1" applyFill="1" applyBorder="1" applyAlignment="1" applyProtection="1">
      <alignment horizontal="center" vertical="center" wrapText="1"/>
      <protection hidden="1"/>
    </xf>
    <xf numFmtId="0" fontId="18" fillId="0" borderId="21" xfId="24" applyFont="1" applyFill="1" applyBorder="1" applyAlignment="1" applyProtection="1">
      <alignment horizontal="center" vertical="center" wrapText="1"/>
      <protection hidden="1"/>
    </xf>
    <xf numFmtId="0" fontId="18" fillId="0" borderId="10" xfId="24" applyFont="1" applyFill="1" applyBorder="1" applyAlignment="1" applyProtection="1">
      <alignment horizontal="center" vertical="center" wrapText="1"/>
      <protection hidden="1"/>
    </xf>
    <xf numFmtId="0" fontId="18" fillId="0" borderId="0" xfId="24" applyFont="1" applyFill="1" applyAlignment="1" applyProtection="1">
      <alignment horizontal="center" vertical="center" wrapText="1"/>
      <protection hidden="1"/>
    </xf>
    <xf numFmtId="0" fontId="15" fillId="0" borderId="27" xfId="24" applyFill="1" applyBorder="1" applyAlignment="1" applyProtection="1">
      <alignment horizontal="center" vertical="center" wrapText="1"/>
      <protection hidden="1"/>
    </xf>
    <xf numFmtId="0" fontId="15" fillId="0" borderId="28" xfId="24" applyFill="1" applyBorder="1" applyAlignment="1" applyProtection="1">
      <alignment horizontal="center" vertical="center" wrapText="1"/>
      <protection hidden="1"/>
    </xf>
    <xf numFmtId="0" fontId="15" fillId="0" borderId="0" xfId="24" applyFill="1" applyAlignment="1" applyProtection="1">
      <alignment horizontal="center" vertical="center" wrapText="1"/>
      <protection hidden="1"/>
    </xf>
    <xf numFmtId="0" fontId="0" fillId="0" borderId="29" xfId="0" applyFill="1" applyBorder="1" applyAlignment="1">
      <alignment horizontal="center"/>
    </xf>
    <xf numFmtId="49" fontId="0" fillId="0" borderId="29" xfId="0" applyNumberFormat="1" applyFill="1" applyBorder="1" applyAlignment="1">
      <alignment horizontal="center"/>
    </xf>
    <xf numFmtId="175" fontId="15" fillId="0" borderId="29" xfId="0" applyNumberFormat="1" applyFont="1" applyFill="1" applyBorder="1" applyAlignment="1">
      <alignment horizontal="center"/>
    </xf>
    <xf numFmtId="175" fontId="15" fillId="0" borderId="0" xfId="0" applyNumberFormat="1" applyFont="1" applyFill="1" applyAlignment="1">
      <alignment horizontal="center"/>
    </xf>
    <xf numFmtId="0" fontId="15" fillId="0" borderId="0" xfId="24" applyFill="1" applyAlignment="1" applyProtection="1">
      <alignment horizontal="center"/>
      <protection hidden="1"/>
    </xf>
    <xf numFmtId="0" fontId="18" fillId="0" borderId="7" xfId="24" applyFont="1" applyFill="1" applyBorder="1" applyAlignment="1" applyProtection="1">
      <alignment horizontal="center"/>
      <protection hidden="1"/>
    </xf>
    <xf numFmtId="0" fontId="18" fillId="0" borderId="11" xfId="24" applyFont="1" applyFill="1" applyBorder="1" applyAlignment="1" applyProtection="1">
      <alignment horizontal="center"/>
      <protection hidden="1"/>
    </xf>
    <xf numFmtId="0" fontId="18" fillId="0" borderId="24" xfId="24" applyFont="1" applyFill="1" applyBorder="1" applyAlignment="1" applyProtection="1">
      <alignment horizontal="center" vertical="center" wrapText="1"/>
      <protection hidden="1"/>
    </xf>
    <xf numFmtId="0" fontId="18" fillId="0" borderId="30" xfId="24" applyFont="1" applyFill="1" applyBorder="1" applyAlignment="1" applyProtection="1">
      <alignment horizontal="center" vertical="center" wrapText="1"/>
      <protection hidden="1"/>
    </xf>
    <xf numFmtId="0" fontId="18" fillId="0" borderId="0" xfId="24" applyFont="1" applyFill="1" applyProtection="1">
      <protection hidden="1"/>
    </xf>
    <xf numFmtId="0" fontId="18" fillId="0" borderId="22" xfId="24" applyFont="1" applyFill="1" applyBorder="1" applyAlignment="1" applyProtection="1">
      <alignment horizontal="center" vertical="center" wrapText="1"/>
      <protection hidden="1"/>
    </xf>
    <xf numFmtId="0" fontId="18" fillId="0" borderId="16" xfId="24" applyFont="1" applyFill="1" applyBorder="1" applyAlignment="1" applyProtection="1">
      <alignment horizontal="center" vertical="center" wrapText="1"/>
      <protection hidden="1"/>
    </xf>
    <xf numFmtId="0" fontId="18" fillId="0" borderId="0" xfId="24" applyFont="1" applyFill="1" applyAlignment="1" applyProtection="1">
      <alignment horizontal="center"/>
      <protection hidden="1"/>
    </xf>
    <xf numFmtId="3" fontId="19" fillId="0" borderId="15" xfId="24" applyNumberFormat="1" applyFont="1" applyFill="1" applyBorder="1" applyAlignment="1" applyProtection="1">
      <alignment horizontal="justify" vertical="center" wrapText="1"/>
      <protection locked="0"/>
    </xf>
    <xf numFmtId="171" fontId="19" fillId="0" borderId="15" xfId="60" applyNumberFormat="1" applyFont="1" applyFill="1" applyBorder="1" applyAlignment="1" applyProtection="1">
      <alignment horizontal="center" vertical="center" wrapText="1"/>
      <protection locked="0"/>
    </xf>
    <xf numFmtId="172" fontId="19" fillId="0" borderId="15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16" xfId="24" applyFont="1" applyFill="1" applyBorder="1" applyAlignment="1" applyProtection="1">
      <alignment horizontal="left" vertical="center" wrapText="1"/>
      <protection locked="0"/>
    </xf>
    <xf numFmtId="3" fontId="19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24" applyFont="1" applyFill="1" applyAlignment="1" applyProtection="1">
      <alignment vertical="center"/>
      <protection hidden="1"/>
    </xf>
    <xf numFmtId="3" fontId="19" fillId="0" borderId="1" xfId="24" applyNumberFormat="1" applyFont="1" applyFill="1" applyBorder="1" applyAlignment="1" applyProtection="1">
      <alignment horizontal="justify" vertical="center" wrapText="1"/>
      <protection locked="0"/>
    </xf>
    <xf numFmtId="171" fontId="19" fillId="0" borderId="1" xfId="60" applyNumberFormat="1" applyFont="1" applyFill="1" applyBorder="1" applyAlignment="1" applyProtection="1">
      <alignment horizontal="center" vertical="center" wrapText="1"/>
      <protection locked="0"/>
    </xf>
    <xf numFmtId="172" fontId="19" fillId="0" borderId="1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24" applyFont="1" applyFill="1" applyBorder="1" applyAlignment="1" applyProtection="1">
      <alignment horizontal="left" vertical="center" wrapText="1"/>
      <protection locked="0"/>
    </xf>
    <xf numFmtId="3" fontId="19" fillId="0" borderId="1" xfId="24" applyNumberFormat="1" applyFont="1" applyFill="1" applyBorder="1" applyAlignment="1" applyProtection="1">
      <alignment horizontal="left" vertical="center" wrapText="1"/>
      <protection locked="0"/>
    </xf>
    <xf numFmtId="3" fontId="19" fillId="0" borderId="1" xfId="0" applyNumberFormat="1" applyFont="1" applyFill="1" applyBorder="1" applyAlignment="1" applyProtection="1">
      <alignment horizontal="justify" vertical="center" wrapText="1"/>
      <protection locked="0"/>
    </xf>
    <xf numFmtId="3" fontId="19" fillId="0" borderId="15" xfId="24" applyNumberFormat="1" applyFont="1" applyFill="1" applyBorder="1" applyAlignment="1" applyProtection="1">
      <alignment horizontal="left" vertical="center" wrapText="1"/>
      <protection locked="0"/>
    </xf>
    <xf numFmtId="3" fontId="19" fillId="0" borderId="0" xfId="24" applyNumberFormat="1" applyFont="1" applyFill="1" applyAlignment="1" applyProtection="1">
      <alignment horizontal="justify" vertical="center" wrapText="1"/>
      <protection hidden="1"/>
    </xf>
    <xf numFmtId="0" fontId="15" fillId="0" borderId="0" xfId="57" applyFill="1" applyProtection="1">
      <protection hidden="1"/>
    </xf>
    <xf numFmtId="0" fontId="23" fillId="0" borderId="0" xfId="56" applyFill="1" applyProtection="1">
      <protection hidden="1"/>
    </xf>
    <xf numFmtId="0" fontId="19" fillId="0" borderId="1" xfId="24" applyFont="1" applyFill="1" applyBorder="1" applyAlignment="1" applyProtection="1">
      <alignment vertical="top" wrapText="1"/>
      <protection hidden="1"/>
    </xf>
    <xf numFmtId="171" fontId="19" fillId="0" borderId="1" xfId="60" applyNumberFormat="1" applyFont="1" applyFill="1" applyBorder="1" applyAlignment="1" applyProtection="1">
      <alignment horizontal="center" vertical="top" wrapText="1"/>
      <protection hidden="1"/>
    </xf>
    <xf numFmtId="172" fontId="19" fillId="0" borderId="1" xfId="60" applyNumberFormat="1" applyFont="1" applyFill="1" applyBorder="1" applyAlignment="1" applyProtection="1">
      <alignment horizontal="center" vertical="top" wrapText="1"/>
      <protection hidden="1"/>
    </xf>
    <xf numFmtId="0" fontId="19" fillId="0" borderId="0" xfId="24" applyFont="1" applyFill="1" applyAlignment="1" applyProtection="1">
      <alignment horizontal="left" vertical="top" wrapText="1"/>
      <protection hidden="1"/>
    </xf>
    <xf numFmtId="0" fontId="18" fillId="0" borderId="10" xfId="24" applyFont="1" applyFill="1" applyBorder="1" applyAlignment="1" applyProtection="1">
      <alignment horizontal="center"/>
      <protection hidden="1"/>
    </xf>
    <xf numFmtId="3" fontId="19" fillId="0" borderId="1" xfId="24" applyNumberFormat="1" applyFont="1" applyFill="1" applyBorder="1" applyAlignment="1" applyProtection="1">
      <alignment horizontal="justify" vertical="top" wrapText="1"/>
      <protection hidden="1"/>
    </xf>
    <xf numFmtId="172" fontId="19" fillId="0" borderId="7" xfId="60" applyNumberFormat="1" applyFont="1" applyFill="1" applyBorder="1" applyAlignment="1" applyProtection="1">
      <alignment horizontal="center" vertical="top" wrapText="1"/>
      <protection hidden="1"/>
    </xf>
    <xf numFmtId="0" fontId="19" fillId="0" borderId="14" xfId="24" applyFont="1" applyFill="1" applyBorder="1" applyAlignment="1" applyProtection="1">
      <alignment horizontal="left" vertical="top" wrapText="1"/>
      <protection hidden="1"/>
    </xf>
    <xf numFmtId="0" fontId="17" fillId="0" borderId="3" xfId="24" applyFont="1" applyFill="1" applyBorder="1" applyAlignment="1" applyProtection="1">
      <alignment horizontal="center"/>
      <protection hidden="1"/>
    </xf>
    <xf numFmtId="0" fontId="19" fillId="0" borderId="8" xfId="24" applyFont="1" applyFill="1" applyBorder="1" applyAlignment="1" applyProtection="1">
      <alignment horizontal="left" vertical="top" wrapText="1"/>
      <protection hidden="1"/>
    </xf>
    <xf numFmtId="0" fontId="17" fillId="0" borderId="4" xfId="24" applyFont="1" applyFill="1" applyBorder="1" applyAlignment="1" applyProtection="1">
      <alignment horizontal="center"/>
      <protection hidden="1"/>
    </xf>
    <xf numFmtId="0" fontId="19" fillId="0" borderId="26" xfId="24" applyFont="1" applyFill="1" applyBorder="1" applyAlignment="1" applyProtection="1">
      <alignment horizontal="left" vertical="top" wrapText="1"/>
      <protection hidden="1"/>
    </xf>
    <xf numFmtId="0" fontId="19" fillId="0" borderId="23" xfId="24" applyFont="1" applyFill="1" applyBorder="1" applyAlignment="1" applyProtection="1">
      <alignment horizontal="left" vertical="top" wrapText="1"/>
      <protection hidden="1"/>
    </xf>
    <xf numFmtId="0" fontId="19" fillId="0" borderId="1" xfId="60" applyFont="1" applyFill="1" applyBorder="1" applyAlignment="1" applyProtection="1">
      <alignment vertical="top" wrapText="1"/>
      <protection hidden="1"/>
    </xf>
    <xf numFmtId="0" fontId="15" fillId="0" borderId="1" xfId="24" applyFill="1" applyBorder="1" applyProtection="1">
      <protection hidden="1"/>
    </xf>
    <xf numFmtId="49" fontId="15" fillId="0" borderId="1" xfId="24" applyNumberFormat="1" applyFill="1" applyBorder="1" applyAlignment="1" applyProtection="1">
      <alignment horizontal="center"/>
      <protection hidden="1"/>
    </xf>
    <xf numFmtId="0" fontId="17" fillId="0" borderId="5" xfId="24" applyFont="1" applyFill="1" applyBorder="1" applyAlignment="1" applyProtection="1">
      <alignment horizontal="center"/>
      <protection hidden="1"/>
    </xf>
    <xf numFmtId="0" fontId="18" fillId="0" borderId="20" xfId="24" applyFont="1" applyFill="1" applyBorder="1" applyAlignment="1" applyProtection="1">
      <alignment horizontal="center"/>
      <protection hidden="1"/>
    </xf>
    <xf numFmtId="0" fontId="18" fillId="23" borderId="1" xfId="24" applyFont="1" applyFill="1" applyBorder="1" applyAlignment="1" applyProtection="1">
      <alignment horizontal="center" vertical="center"/>
      <protection hidden="1"/>
    </xf>
    <xf numFmtId="0" fontId="18" fillId="23" borderId="1" xfId="24" applyFont="1" applyFill="1" applyBorder="1" applyAlignment="1" applyProtection="1">
      <alignment horizontal="center" wrapText="1"/>
      <protection hidden="1"/>
    </xf>
  </cellXfs>
  <cellStyles count="592">
    <cellStyle name="Coma 2" xfId="80" xr:uid="{00000000-0005-0000-0000-000000000000}"/>
    <cellStyle name="Excel Built-in Normal" xfId="1" xr:uid="{00000000-0005-0000-0000-000001000000}"/>
    <cellStyle name="Hipervínculo" xfId="2" builtinId="8"/>
    <cellStyle name="Hipervínculo 2" xfId="3" xr:uid="{00000000-0005-0000-0000-000003000000}"/>
    <cellStyle name="Hipervínculo 3" xfId="581" xr:uid="{00000000-0005-0000-0000-000004000000}"/>
    <cellStyle name="Hipervínculo 4" xfId="590" xr:uid="{00000000-0005-0000-0000-000005000000}"/>
    <cellStyle name="Millares [0] 10" xfId="4" xr:uid="{00000000-0005-0000-0000-000006000000}"/>
    <cellStyle name="Millares [0] 2" xfId="5" xr:uid="{00000000-0005-0000-0000-000007000000}"/>
    <cellStyle name="Millares [0] 2 2" xfId="6" xr:uid="{00000000-0005-0000-0000-000008000000}"/>
    <cellStyle name="Millares 10" xfId="82" xr:uid="{00000000-0005-0000-0000-000009000000}"/>
    <cellStyle name="Millares 11" xfId="83" xr:uid="{00000000-0005-0000-0000-00000A000000}"/>
    <cellStyle name="Millares 12" xfId="84" xr:uid="{00000000-0005-0000-0000-00000B000000}"/>
    <cellStyle name="Millares 13" xfId="85" xr:uid="{00000000-0005-0000-0000-00000C000000}"/>
    <cellStyle name="Millares 14" xfId="86" xr:uid="{00000000-0005-0000-0000-00000D000000}"/>
    <cellStyle name="Millares 15" xfId="87" xr:uid="{00000000-0005-0000-0000-00000E000000}"/>
    <cellStyle name="Millares 16" xfId="88" xr:uid="{00000000-0005-0000-0000-00000F000000}"/>
    <cellStyle name="Millares 17" xfId="89" xr:uid="{00000000-0005-0000-0000-000010000000}"/>
    <cellStyle name="Millares 18" xfId="90" xr:uid="{00000000-0005-0000-0000-000011000000}"/>
    <cellStyle name="Millares 19" xfId="91" xr:uid="{00000000-0005-0000-0000-000012000000}"/>
    <cellStyle name="Millares 19 2" xfId="193" xr:uid="{00000000-0005-0000-0000-000013000000}"/>
    <cellStyle name="Millares 19 3" xfId="249" xr:uid="{00000000-0005-0000-0000-000014000000}"/>
    <cellStyle name="Millares 19 4" xfId="295" xr:uid="{00000000-0005-0000-0000-000015000000}"/>
    <cellStyle name="Millares 19 5" xfId="341" xr:uid="{00000000-0005-0000-0000-000016000000}"/>
    <cellStyle name="Millares 19 6" xfId="388" xr:uid="{00000000-0005-0000-0000-000017000000}"/>
    <cellStyle name="Millares 19 7" xfId="434" xr:uid="{00000000-0005-0000-0000-000018000000}"/>
    <cellStyle name="Millares 19 8" xfId="480" xr:uid="{00000000-0005-0000-0000-000019000000}"/>
    <cellStyle name="Millares 19 9" xfId="532" xr:uid="{00000000-0005-0000-0000-00001A000000}"/>
    <cellStyle name="Millares 2" xfId="7" xr:uid="{00000000-0005-0000-0000-00001B000000}"/>
    <cellStyle name="Millares 2 2" xfId="194" xr:uid="{00000000-0005-0000-0000-00001C000000}"/>
    <cellStyle name="Millares 2 3" xfId="195" xr:uid="{00000000-0005-0000-0000-00001D000000}"/>
    <cellStyle name="Millares 20" xfId="92" xr:uid="{00000000-0005-0000-0000-00001E000000}"/>
    <cellStyle name="Millares 20 2" xfId="196" xr:uid="{00000000-0005-0000-0000-00001F000000}"/>
    <cellStyle name="Millares 20 3" xfId="250" xr:uid="{00000000-0005-0000-0000-000020000000}"/>
    <cellStyle name="Millares 20 4" xfId="296" xr:uid="{00000000-0005-0000-0000-000021000000}"/>
    <cellStyle name="Millares 20 5" xfId="342" xr:uid="{00000000-0005-0000-0000-000022000000}"/>
    <cellStyle name="Millares 20 6" xfId="389" xr:uid="{00000000-0005-0000-0000-000023000000}"/>
    <cellStyle name="Millares 20 7" xfId="435" xr:uid="{00000000-0005-0000-0000-000024000000}"/>
    <cellStyle name="Millares 20 8" xfId="481" xr:uid="{00000000-0005-0000-0000-000025000000}"/>
    <cellStyle name="Millares 20 9" xfId="533" xr:uid="{00000000-0005-0000-0000-000026000000}"/>
    <cellStyle name="Millares 21" xfId="81" xr:uid="{00000000-0005-0000-0000-000027000000}"/>
    <cellStyle name="Millares 22" xfId="192" xr:uid="{00000000-0005-0000-0000-000028000000}"/>
    <cellStyle name="Millares 23" xfId="245" xr:uid="{00000000-0005-0000-0000-000029000000}"/>
    <cellStyle name="Millares 24" xfId="247" xr:uid="{00000000-0005-0000-0000-00002A000000}"/>
    <cellStyle name="Millares 25" xfId="248" xr:uid="{00000000-0005-0000-0000-00002B000000}"/>
    <cellStyle name="Millares 26" xfId="294" xr:uid="{00000000-0005-0000-0000-00002C000000}"/>
    <cellStyle name="Millares 27" xfId="340" xr:uid="{00000000-0005-0000-0000-00002D000000}"/>
    <cellStyle name="Millares 28" xfId="385" xr:uid="{00000000-0005-0000-0000-00002E000000}"/>
    <cellStyle name="Millares 29" xfId="387" xr:uid="{00000000-0005-0000-0000-00002F000000}"/>
    <cellStyle name="Millares 3" xfId="8" xr:uid="{00000000-0005-0000-0000-000030000000}"/>
    <cellStyle name="Millares 3 2" xfId="197" xr:uid="{00000000-0005-0000-0000-000031000000}"/>
    <cellStyle name="Millares 30" xfId="433" xr:uid="{00000000-0005-0000-0000-000032000000}"/>
    <cellStyle name="Millares 31" xfId="479" xr:uid="{00000000-0005-0000-0000-000033000000}"/>
    <cellStyle name="Millares 32" xfId="524" xr:uid="{00000000-0005-0000-0000-000034000000}"/>
    <cellStyle name="Millares 33" xfId="528" xr:uid="{00000000-0005-0000-0000-000035000000}"/>
    <cellStyle name="Millares 34" xfId="516" xr:uid="{00000000-0005-0000-0000-000036000000}"/>
    <cellStyle name="Millares 35" xfId="530" xr:uid="{00000000-0005-0000-0000-000037000000}"/>
    <cellStyle name="Millares 36" xfId="514" xr:uid="{00000000-0005-0000-0000-000038000000}"/>
    <cellStyle name="Millares 37" xfId="529" xr:uid="{00000000-0005-0000-0000-000039000000}"/>
    <cellStyle name="Millares 38" xfId="531" xr:uid="{00000000-0005-0000-0000-00003A000000}"/>
    <cellStyle name="Millares 39" xfId="575" xr:uid="{00000000-0005-0000-0000-00003B000000}"/>
    <cellStyle name="Millares 4" xfId="9" xr:uid="{00000000-0005-0000-0000-00003C000000}"/>
    <cellStyle name="Millares 4 10" xfId="436" xr:uid="{00000000-0005-0000-0000-00003D000000}"/>
    <cellStyle name="Millares 4 11" xfId="482" xr:uid="{00000000-0005-0000-0000-00003E000000}"/>
    <cellStyle name="Millares 4 12" xfId="534" xr:uid="{00000000-0005-0000-0000-00003F000000}"/>
    <cellStyle name="Millares 4 2" xfId="94" xr:uid="{00000000-0005-0000-0000-000040000000}"/>
    <cellStyle name="Millares 4 2 2" xfId="199" xr:uid="{00000000-0005-0000-0000-000041000000}"/>
    <cellStyle name="Millares 4 3" xfId="95" xr:uid="{00000000-0005-0000-0000-000042000000}"/>
    <cellStyle name="Millares 4 4" xfId="93" xr:uid="{00000000-0005-0000-0000-000043000000}"/>
    <cellStyle name="Millares 4 4 2" xfId="200" xr:uid="{00000000-0005-0000-0000-000044000000}"/>
    <cellStyle name="Millares 4 5" xfId="198" xr:uid="{00000000-0005-0000-0000-000045000000}"/>
    <cellStyle name="Millares 4 6" xfId="251" xr:uid="{00000000-0005-0000-0000-000046000000}"/>
    <cellStyle name="Millares 4 7" xfId="297" xr:uid="{00000000-0005-0000-0000-000047000000}"/>
    <cellStyle name="Millares 4 8" xfId="343" xr:uid="{00000000-0005-0000-0000-000048000000}"/>
    <cellStyle name="Millares 4 9" xfId="390" xr:uid="{00000000-0005-0000-0000-000049000000}"/>
    <cellStyle name="Millares 40" xfId="578" xr:uid="{00000000-0005-0000-0000-00004A000000}"/>
    <cellStyle name="Millares 5" xfId="10" xr:uid="{00000000-0005-0000-0000-00004B000000}"/>
    <cellStyle name="Millares 5 2" xfId="97" xr:uid="{00000000-0005-0000-0000-00004C000000}"/>
    <cellStyle name="Millares 5 2 2" xfId="201" xr:uid="{00000000-0005-0000-0000-00004D000000}"/>
    <cellStyle name="Millares 5 2 3" xfId="252" xr:uid="{00000000-0005-0000-0000-00004E000000}"/>
    <cellStyle name="Millares 5 2 4" xfId="298" xr:uid="{00000000-0005-0000-0000-00004F000000}"/>
    <cellStyle name="Millares 5 2 5" xfId="344" xr:uid="{00000000-0005-0000-0000-000050000000}"/>
    <cellStyle name="Millares 5 2 6" xfId="391" xr:uid="{00000000-0005-0000-0000-000051000000}"/>
    <cellStyle name="Millares 5 2 7" xfId="437" xr:uid="{00000000-0005-0000-0000-000052000000}"/>
    <cellStyle name="Millares 5 2 8" xfId="483" xr:uid="{00000000-0005-0000-0000-000053000000}"/>
    <cellStyle name="Millares 5 2 9" xfId="535" xr:uid="{00000000-0005-0000-0000-000054000000}"/>
    <cellStyle name="Millares 5 3" xfId="96" xr:uid="{00000000-0005-0000-0000-000055000000}"/>
    <cellStyle name="Millares 5 3 2" xfId="202" xr:uid="{00000000-0005-0000-0000-000056000000}"/>
    <cellStyle name="Millares 6" xfId="98" xr:uid="{00000000-0005-0000-0000-000057000000}"/>
    <cellStyle name="Millares 6 2" xfId="203" xr:uid="{00000000-0005-0000-0000-000058000000}"/>
    <cellStyle name="Millares 7" xfId="99" xr:uid="{00000000-0005-0000-0000-000059000000}"/>
    <cellStyle name="Millares 8" xfId="100" xr:uid="{00000000-0005-0000-0000-00005A000000}"/>
    <cellStyle name="Millares 9" xfId="101" xr:uid="{00000000-0005-0000-0000-00005B000000}"/>
    <cellStyle name="Moneda 2" xfId="11" xr:uid="{00000000-0005-0000-0000-00005C000000}"/>
    <cellStyle name="Moneda 2 2" xfId="204" xr:uid="{00000000-0005-0000-0000-00005D000000}"/>
    <cellStyle name="Moneda 3" xfId="12" xr:uid="{00000000-0005-0000-0000-00005E000000}"/>
    <cellStyle name="Moneda 3 10" xfId="438" xr:uid="{00000000-0005-0000-0000-00005F000000}"/>
    <cellStyle name="Moneda 3 11" xfId="484" xr:uid="{00000000-0005-0000-0000-000060000000}"/>
    <cellStyle name="Moneda 3 12" xfId="536" xr:uid="{00000000-0005-0000-0000-000061000000}"/>
    <cellStyle name="Moneda 3 2" xfId="13" xr:uid="{00000000-0005-0000-0000-000062000000}"/>
    <cellStyle name="Moneda 3 2 2" xfId="103" xr:uid="{00000000-0005-0000-0000-000063000000}"/>
    <cellStyle name="Moneda 3 3" xfId="14" xr:uid="{00000000-0005-0000-0000-000064000000}"/>
    <cellStyle name="Moneda 3 4" xfId="102" xr:uid="{00000000-0005-0000-0000-000065000000}"/>
    <cellStyle name="Moneda 3 5" xfId="205" xr:uid="{00000000-0005-0000-0000-000066000000}"/>
    <cellStyle name="Moneda 3 6" xfId="253" xr:uid="{00000000-0005-0000-0000-000067000000}"/>
    <cellStyle name="Moneda 3 7" xfId="299" xr:uid="{00000000-0005-0000-0000-000068000000}"/>
    <cellStyle name="Moneda 3 8" xfId="345" xr:uid="{00000000-0005-0000-0000-000069000000}"/>
    <cellStyle name="Moneda 3 9" xfId="392" xr:uid="{00000000-0005-0000-0000-00006A000000}"/>
    <cellStyle name="Moneda 4" xfId="15" xr:uid="{00000000-0005-0000-0000-00006B000000}"/>
    <cellStyle name="Moneda 5" xfId="16" xr:uid="{00000000-0005-0000-0000-00006C000000}"/>
    <cellStyle name="Moneda 5 2" xfId="104" xr:uid="{00000000-0005-0000-0000-00006D000000}"/>
    <cellStyle name="Normal" xfId="0" builtinId="0"/>
    <cellStyle name="Normal 10" xfId="17" xr:uid="{00000000-0005-0000-0000-00006F000000}"/>
    <cellStyle name="Normal 10 10" xfId="485" xr:uid="{00000000-0005-0000-0000-000070000000}"/>
    <cellStyle name="Normal 10 11" xfId="537" xr:uid="{00000000-0005-0000-0000-000071000000}"/>
    <cellStyle name="Normal 10 2" xfId="106" xr:uid="{00000000-0005-0000-0000-000072000000}"/>
    <cellStyle name="Normal 10 3" xfId="105" xr:uid="{00000000-0005-0000-0000-000073000000}"/>
    <cellStyle name="Normal 10 4" xfId="206" xr:uid="{00000000-0005-0000-0000-000074000000}"/>
    <cellStyle name="Normal 10 5" xfId="254" xr:uid="{00000000-0005-0000-0000-000075000000}"/>
    <cellStyle name="Normal 10 6" xfId="300" xr:uid="{00000000-0005-0000-0000-000076000000}"/>
    <cellStyle name="Normal 10 7" xfId="346" xr:uid="{00000000-0005-0000-0000-000077000000}"/>
    <cellStyle name="Normal 10 8" xfId="393" xr:uid="{00000000-0005-0000-0000-000078000000}"/>
    <cellStyle name="Normal 10 9" xfId="439" xr:uid="{00000000-0005-0000-0000-000079000000}"/>
    <cellStyle name="Normal 11" xfId="18" xr:uid="{00000000-0005-0000-0000-00007A000000}"/>
    <cellStyle name="Normal 12" xfId="19" xr:uid="{00000000-0005-0000-0000-00007B000000}"/>
    <cellStyle name="Normal 12 10" xfId="538" xr:uid="{00000000-0005-0000-0000-00007C000000}"/>
    <cellStyle name="Normal 12 2" xfId="107" xr:uid="{00000000-0005-0000-0000-00007D000000}"/>
    <cellStyle name="Normal 12 3" xfId="207" xr:uid="{00000000-0005-0000-0000-00007E000000}"/>
    <cellStyle name="Normal 12 4" xfId="255" xr:uid="{00000000-0005-0000-0000-00007F000000}"/>
    <cellStyle name="Normal 12 5" xfId="301" xr:uid="{00000000-0005-0000-0000-000080000000}"/>
    <cellStyle name="Normal 12 6" xfId="347" xr:uid="{00000000-0005-0000-0000-000081000000}"/>
    <cellStyle name="Normal 12 7" xfId="394" xr:uid="{00000000-0005-0000-0000-000082000000}"/>
    <cellStyle name="Normal 12 8" xfId="440" xr:uid="{00000000-0005-0000-0000-000083000000}"/>
    <cellStyle name="Normal 12 9" xfId="486" xr:uid="{00000000-0005-0000-0000-000084000000}"/>
    <cellStyle name="Normal 13" xfId="20" xr:uid="{00000000-0005-0000-0000-000085000000}"/>
    <cellStyle name="Normal 13 10" xfId="441" xr:uid="{00000000-0005-0000-0000-000086000000}"/>
    <cellStyle name="Normal 13 11" xfId="487" xr:uid="{00000000-0005-0000-0000-000087000000}"/>
    <cellStyle name="Normal 13 12" xfId="539" xr:uid="{00000000-0005-0000-0000-000088000000}"/>
    <cellStyle name="Normal 13 2" xfId="109" xr:uid="{00000000-0005-0000-0000-000089000000}"/>
    <cellStyle name="Normal 13 2 2" xfId="209" xr:uid="{00000000-0005-0000-0000-00008A000000}"/>
    <cellStyle name="Normal 13 2 3" xfId="257" xr:uid="{00000000-0005-0000-0000-00008B000000}"/>
    <cellStyle name="Normal 13 2 4" xfId="303" xr:uid="{00000000-0005-0000-0000-00008C000000}"/>
    <cellStyle name="Normal 13 2 5" xfId="349" xr:uid="{00000000-0005-0000-0000-00008D000000}"/>
    <cellStyle name="Normal 13 2 6" xfId="396" xr:uid="{00000000-0005-0000-0000-00008E000000}"/>
    <cellStyle name="Normal 13 2 7" xfId="442" xr:uid="{00000000-0005-0000-0000-00008F000000}"/>
    <cellStyle name="Normal 13 2 8" xfId="488" xr:uid="{00000000-0005-0000-0000-000090000000}"/>
    <cellStyle name="Normal 13 2 9" xfId="540" xr:uid="{00000000-0005-0000-0000-000091000000}"/>
    <cellStyle name="Normal 13 3" xfId="110" xr:uid="{00000000-0005-0000-0000-000092000000}"/>
    <cellStyle name="Normal 13 4" xfId="108" xr:uid="{00000000-0005-0000-0000-000093000000}"/>
    <cellStyle name="Normal 13 5" xfId="208" xr:uid="{00000000-0005-0000-0000-000094000000}"/>
    <cellStyle name="Normal 13 6" xfId="256" xr:uid="{00000000-0005-0000-0000-000095000000}"/>
    <cellStyle name="Normal 13 7" xfId="302" xr:uid="{00000000-0005-0000-0000-000096000000}"/>
    <cellStyle name="Normal 13 8" xfId="348" xr:uid="{00000000-0005-0000-0000-000097000000}"/>
    <cellStyle name="Normal 13 9" xfId="395" xr:uid="{00000000-0005-0000-0000-000098000000}"/>
    <cellStyle name="Normal 14" xfId="21" xr:uid="{00000000-0005-0000-0000-000099000000}"/>
    <cellStyle name="Normal 14 10" xfId="443" xr:uid="{00000000-0005-0000-0000-00009A000000}"/>
    <cellStyle name="Normal 14 11" xfId="489" xr:uid="{00000000-0005-0000-0000-00009B000000}"/>
    <cellStyle name="Normal 14 12" xfId="541" xr:uid="{00000000-0005-0000-0000-00009C000000}"/>
    <cellStyle name="Normal 14 2" xfId="112" xr:uid="{00000000-0005-0000-0000-00009D000000}"/>
    <cellStyle name="Normal 14 2 2" xfId="211" xr:uid="{00000000-0005-0000-0000-00009E000000}"/>
    <cellStyle name="Normal 14 2 3" xfId="259" xr:uid="{00000000-0005-0000-0000-00009F000000}"/>
    <cellStyle name="Normal 14 2 4" xfId="305" xr:uid="{00000000-0005-0000-0000-0000A0000000}"/>
    <cellStyle name="Normal 14 2 5" xfId="351" xr:uid="{00000000-0005-0000-0000-0000A1000000}"/>
    <cellStyle name="Normal 14 2 6" xfId="398" xr:uid="{00000000-0005-0000-0000-0000A2000000}"/>
    <cellStyle name="Normal 14 2 7" xfId="444" xr:uid="{00000000-0005-0000-0000-0000A3000000}"/>
    <cellStyle name="Normal 14 2 8" xfId="490" xr:uid="{00000000-0005-0000-0000-0000A4000000}"/>
    <cellStyle name="Normal 14 2 9" xfId="542" xr:uid="{00000000-0005-0000-0000-0000A5000000}"/>
    <cellStyle name="Normal 14 3" xfId="113" xr:uid="{00000000-0005-0000-0000-0000A6000000}"/>
    <cellStyle name="Normal 14 4" xfId="111" xr:uid="{00000000-0005-0000-0000-0000A7000000}"/>
    <cellStyle name="Normal 14 5" xfId="210" xr:uid="{00000000-0005-0000-0000-0000A8000000}"/>
    <cellStyle name="Normal 14 6" xfId="258" xr:uid="{00000000-0005-0000-0000-0000A9000000}"/>
    <cellStyle name="Normal 14 7" xfId="304" xr:uid="{00000000-0005-0000-0000-0000AA000000}"/>
    <cellStyle name="Normal 14 8" xfId="350" xr:uid="{00000000-0005-0000-0000-0000AB000000}"/>
    <cellStyle name="Normal 14 9" xfId="397" xr:uid="{00000000-0005-0000-0000-0000AC000000}"/>
    <cellStyle name="Normal 15" xfId="114" xr:uid="{00000000-0005-0000-0000-0000AD000000}"/>
    <cellStyle name="Normal 16" xfId="22" xr:uid="{00000000-0005-0000-0000-0000AE000000}"/>
    <cellStyle name="Normal 16 2" xfId="115" xr:uid="{00000000-0005-0000-0000-0000AF000000}"/>
    <cellStyle name="Normal 17" xfId="116" xr:uid="{00000000-0005-0000-0000-0000B0000000}"/>
    <cellStyle name="Normal 18" xfId="117" xr:uid="{00000000-0005-0000-0000-0000B1000000}"/>
    <cellStyle name="Normal 19" xfId="118" xr:uid="{00000000-0005-0000-0000-0000B2000000}"/>
    <cellStyle name="Normal 2" xfId="23" xr:uid="{00000000-0005-0000-0000-0000B3000000}"/>
    <cellStyle name="Normal 2 10" xfId="212" xr:uid="{00000000-0005-0000-0000-0000B4000000}"/>
    <cellStyle name="Normal 2 11" xfId="260" xr:uid="{00000000-0005-0000-0000-0000B5000000}"/>
    <cellStyle name="Normal 2 12" xfId="306" xr:uid="{00000000-0005-0000-0000-0000B6000000}"/>
    <cellStyle name="Normal 2 13" xfId="352" xr:uid="{00000000-0005-0000-0000-0000B7000000}"/>
    <cellStyle name="Normal 2 14" xfId="399" xr:uid="{00000000-0005-0000-0000-0000B8000000}"/>
    <cellStyle name="Normal 2 15" xfId="445" xr:uid="{00000000-0005-0000-0000-0000B9000000}"/>
    <cellStyle name="Normal 2 16" xfId="491" xr:uid="{00000000-0005-0000-0000-0000BA000000}"/>
    <cellStyle name="Normal 2 17" xfId="543" xr:uid="{00000000-0005-0000-0000-0000BB000000}"/>
    <cellStyle name="Normal 2 2" xfId="24" xr:uid="{00000000-0005-0000-0000-0000BC000000}"/>
    <cellStyle name="Normal 2 2 2" xfId="25" xr:uid="{00000000-0005-0000-0000-0000BD000000}"/>
    <cellStyle name="Normal 2 2 3" xfId="26" xr:uid="{00000000-0005-0000-0000-0000BE000000}"/>
    <cellStyle name="Normal 2 2 4" xfId="27" xr:uid="{00000000-0005-0000-0000-0000BF000000}"/>
    <cellStyle name="Normal 2 2 5" xfId="28" xr:uid="{00000000-0005-0000-0000-0000C0000000}"/>
    <cellStyle name="Normal 2 2 6" xfId="29" xr:uid="{00000000-0005-0000-0000-0000C1000000}"/>
    <cellStyle name="Normal 2 2 7" xfId="30" xr:uid="{00000000-0005-0000-0000-0000C2000000}"/>
    <cellStyle name="Normal 2 3" xfId="31" xr:uid="{00000000-0005-0000-0000-0000C3000000}"/>
    <cellStyle name="Normal 2 4" xfId="32" xr:uid="{00000000-0005-0000-0000-0000C4000000}"/>
    <cellStyle name="Normal 2 5" xfId="33" xr:uid="{00000000-0005-0000-0000-0000C5000000}"/>
    <cellStyle name="Normal 2 6" xfId="34" xr:uid="{00000000-0005-0000-0000-0000C6000000}"/>
    <cellStyle name="Normal 2 7" xfId="35" xr:uid="{00000000-0005-0000-0000-0000C7000000}"/>
    <cellStyle name="Normal 2 8" xfId="120" xr:uid="{00000000-0005-0000-0000-0000C8000000}"/>
    <cellStyle name="Normal 2 8 2" xfId="213" xr:uid="{00000000-0005-0000-0000-0000C9000000}"/>
    <cellStyle name="Normal 2 8 3" xfId="261" xr:uid="{00000000-0005-0000-0000-0000CA000000}"/>
    <cellStyle name="Normal 2 8 4" xfId="307" xr:uid="{00000000-0005-0000-0000-0000CB000000}"/>
    <cellStyle name="Normal 2 8 5" xfId="353" xr:uid="{00000000-0005-0000-0000-0000CC000000}"/>
    <cellStyle name="Normal 2 8 6" xfId="400" xr:uid="{00000000-0005-0000-0000-0000CD000000}"/>
    <cellStyle name="Normal 2 8 7" xfId="446" xr:uid="{00000000-0005-0000-0000-0000CE000000}"/>
    <cellStyle name="Normal 2 8 8" xfId="492" xr:uid="{00000000-0005-0000-0000-0000CF000000}"/>
    <cellStyle name="Normal 2 8 9" xfId="544" xr:uid="{00000000-0005-0000-0000-0000D0000000}"/>
    <cellStyle name="Normal 2 9" xfId="119" xr:uid="{00000000-0005-0000-0000-0000D1000000}"/>
    <cellStyle name="Normal 20" xfId="121" xr:uid="{00000000-0005-0000-0000-0000D2000000}"/>
    <cellStyle name="Normal 21" xfId="122" xr:uid="{00000000-0005-0000-0000-0000D3000000}"/>
    <cellStyle name="Normal 22" xfId="36" xr:uid="{00000000-0005-0000-0000-0000D4000000}"/>
    <cellStyle name="Normal 23" xfId="123" xr:uid="{00000000-0005-0000-0000-0000D5000000}"/>
    <cellStyle name="Normal 24" xfId="124" xr:uid="{00000000-0005-0000-0000-0000D6000000}"/>
    <cellStyle name="Normal 25" xfId="125" xr:uid="{00000000-0005-0000-0000-0000D7000000}"/>
    <cellStyle name="Normal 26" xfId="126" xr:uid="{00000000-0005-0000-0000-0000D8000000}"/>
    <cellStyle name="Normal 27" xfId="127" xr:uid="{00000000-0005-0000-0000-0000D9000000}"/>
    <cellStyle name="Normal 28" xfId="128" xr:uid="{00000000-0005-0000-0000-0000DA000000}"/>
    <cellStyle name="Normal 29" xfId="129" xr:uid="{00000000-0005-0000-0000-0000DB000000}"/>
    <cellStyle name="Normal 3" xfId="37" xr:uid="{00000000-0005-0000-0000-0000DC000000}"/>
    <cellStyle name="Normal 3 2" xfId="38" xr:uid="{00000000-0005-0000-0000-0000DD000000}"/>
    <cellStyle name="Normal 3 2 10" xfId="447" xr:uid="{00000000-0005-0000-0000-0000DE000000}"/>
    <cellStyle name="Normal 3 2 11" xfId="493" xr:uid="{00000000-0005-0000-0000-0000DF000000}"/>
    <cellStyle name="Normal 3 2 12" xfId="545" xr:uid="{00000000-0005-0000-0000-0000E0000000}"/>
    <cellStyle name="Normal 3 2 2" xfId="39" xr:uid="{00000000-0005-0000-0000-0000E1000000}"/>
    <cellStyle name="Normal 3 2 2 10" xfId="546" xr:uid="{00000000-0005-0000-0000-0000E2000000}"/>
    <cellStyle name="Normal 3 2 2 2" xfId="131" xr:uid="{00000000-0005-0000-0000-0000E3000000}"/>
    <cellStyle name="Normal 3 2 2 3" xfId="215" xr:uid="{00000000-0005-0000-0000-0000E4000000}"/>
    <cellStyle name="Normal 3 2 2 4" xfId="263" xr:uid="{00000000-0005-0000-0000-0000E5000000}"/>
    <cellStyle name="Normal 3 2 2 5" xfId="309" xr:uid="{00000000-0005-0000-0000-0000E6000000}"/>
    <cellStyle name="Normal 3 2 2 6" xfId="355" xr:uid="{00000000-0005-0000-0000-0000E7000000}"/>
    <cellStyle name="Normal 3 2 2 7" xfId="402" xr:uid="{00000000-0005-0000-0000-0000E8000000}"/>
    <cellStyle name="Normal 3 2 2 8" xfId="448" xr:uid="{00000000-0005-0000-0000-0000E9000000}"/>
    <cellStyle name="Normal 3 2 2 9" xfId="494" xr:uid="{00000000-0005-0000-0000-0000EA000000}"/>
    <cellStyle name="Normal 3 2 3" xfId="132" xr:uid="{00000000-0005-0000-0000-0000EB000000}"/>
    <cellStyle name="Normal 3 2 4" xfId="130" xr:uid="{00000000-0005-0000-0000-0000EC000000}"/>
    <cellStyle name="Normal 3 2 5" xfId="214" xr:uid="{00000000-0005-0000-0000-0000ED000000}"/>
    <cellStyle name="Normal 3 2 6" xfId="262" xr:uid="{00000000-0005-0000-0000-0000EE000000}"/>
    <cellStyle name="Normal 3 2 7" xfId="308" xr:uid="{00000000-0005-0000-0000-0000EF000000}"/>
    <cellStyle name="Normal 3 2 8" xfId="354" xr:uid="{00000000-0005-0000-0000-0000F0000000}"/>
    <cellStyle name="Normal 3 2 9" xfId="401" xr:uid="{00000000-0005-0000-0000-0000F1000000}"/>
    <cellStyle name="Normal 3 3" xfId="40" xr:uid="{00000000-0005-0000-0000-0000F2000000}"/>
    <cellStyle name="Normal 3 3 10" xfId="547" xr:uid="{00000000-0005-0000-0000-0000F3000000}"/>
    <cellStyle name="Normal 3 3 2" xfId="133" xr:uid="{00000000-0005-0000-0000-0000F4000000}"/>
    <cellStyle name="Normal 3 3 3" xfId="216" xr:uid="{00000000-0005-0000-0000-0000F5000000}"/>
    <cellStyle name="Normal 3 3 4" xfId="264" xr:uid="{00000000-0005-0000-0000-0000F6000000}"/>
    <cellStyle name="Normal 3 3 5" xfId="310" xr:uid="{00000000-0005-0000-0000-0000F7000000}"/>
    <cellStyle name="Normal 3 3 6" xfId="356" xr:uid="{00000000-0005-0000-0000-0000F8000000}"/>
    <cellStyle name="Normal 3 3 7" xfId="403" xr:uid="{00000000-0005-0000-0000-0000F9000000}"/>
    <cellStyle name="Normal 3 3 8" xfId="449" xr:uid="{00000000-0005-0000-0000-0000FA000000}"/>
    <cellStyle name="Normal 3 3 9" xfId="495" xr:uid="{00000000-0005-0000-0000-0000FB000000}"/>
    <cellStyle name="Normal 3 4" xfId="41" xr:uid="{00000000-0005-0000-0000-0000FC000000}"/>
    <cellStyle name="Normal 3 4 10" xfId="548" xr:uid="{00000000-0005-0000-0000-0000FD000000}"/>
    <cellStyle name="Normal 3 4 2" xfId="134" xr:uid="{00000000-0005-0000-0000-0000FE000000}"/>
    <cellStyle name="Normal 3 4 3" xfId="217" xr:uid="{00000000-0005-0000-0000-0000FF000000}"/>
    <cellStyle name="Normal 3 4 4" xfId="265" xr:uid="{00000000-0005-0000-0000-000000010000}"/>
    <cellStyle name="Normal 3 4 5" xfId="311" xr:uid="{00000000-0005-0000-0000-000001010000}"/>
    <cellStyle name="Normal 3 4 6" xfId="357" xr:uid="{00000000-0005-0000-0000-000002010000}"/>
    <cellStyle name="Normal 3 4 7" xfId="404" xr:uid="{00000000-0005-0000-0000-000003010000}"/>
    <cellStyle name="Normal 3 4 8" xfId="450" xr:uid="{00000000-0005-0000-0000-000004010000}"/>
    <cellStyle name="Normal 3 4 9" xfId="496" xr:uid="{00000000-0005-0000-0000-000005010000}"/>
    <cellStyle name="Normal 3 5" xfId="42" xr:uid="{00000000-0005-0000-0000-000006010000}"/>
    <cellStyle name="Normal 3 5 10" xfId="549" xr:uid="{00000000-0005-0000-0000-000007010000}"/>
    <cellStyle name="Normal 3 5 2" xfId="135" xr:uid="{00000000-0005-0000-0000-000008010000}"/>
    <cellStyle name="Normal 3 5 3" xfId="218" xr:uid="{00000000-0005-0000-0000-000009010000}"/>
    <cellStyle name="Normal 3 5 4" xfId="266" xr:uid="{00000000-0005-0000-0000-00000A010000}"/>
    <cellStyle name="Normal 3 5 5" xfId="312" xr:uid="{00000000-0005-0000-0000-00000B010000}"/>
    <cellStyle name="Normal 3 5 6" xfId="358" xr:uid="{00000000-0005-0000-0000-00000C010000}"/>
    <cellStyle name="Normal 3 5 7" xfId="405" xr:uid="{00000000-0005-0000-0000-00000D010000}"/>
    <cellStyle name="Normal 3 5 8" xfId="451" xr:uid="{00000000-0005-0000-0000-00000E010000}"/>
    <cellStyle name="Normal 3 5 9" xfId="497" xr:uid="{00000000-0005-0000-0000-00000F010000}"/>
    <cellStyle name="Normal 3 6" xfId="43" xr:uid="{00000000-0005-0000-0000-000010010000}"/>
    <cellStyle name="Normal 3 6 10" xfId="550" xr:uid="{00000000-0005-0000-0000-000011010000}"/>
    <cellStyle name="Normal 3 6 2" xfId="136" xr:uid="{00000000-0005-0000-0000-000012010000}"/>
    <cellStyle name="Normal 3 6 3" xfId="219" xr:uid="{00000000-0005-0000-0000-000013010000}"/>
    <cellStyle name="Normal 3 6 4" xfId="267" xr:uid="{00000000-0005-0000-0000-000014010000}"/>
    <cellStyle name="Normal 3 6 5" xfId="313" xr:uid="{00000000-0005-0000-0000-000015010000}"/>
    <cellStyle name="Normal 3 6 6" xfId="359" xr:uid="{00000000-0005-0000-0000-000016010000}"/>
    <cellStyle name="Normal 3 6 7" xfId="406" xr:uid="{00000000-0005-0000-0000-000017010000}"/>
    <cellStyle name="Normal 3 6 8" xfId="452" xr:uid="{00000000-0005-0000-0000-000018010000}"/>
    <cellStyle name="Normal 3 6 9" xfId="498" xr:uid="{00000000-0005-0000-0000-000019010000}"/>
    <cellStyle name="Normal 3 7" xfId="44" xr:uid="{00000000-0005-0000-0000-00001A010000}"/>
    <cellStyle name="Normal 3 7 10" xfId="551" xr:uid="{00000000-0005-0000-0000-00001B010000}"/>
    <cellStyle name="Normal 3 7 2" xfId="137" xr:uid="{00000000-0005-0000-0000-00001C010000}"/>
    <cellStyle name="Normal 3 7 3" xfId="220" xr:uid="{00000000-0005-0000-0000-00001D010000}"/>
    <cellStyle name="Normal 3 7 4" xfId="268" xr:uid="{00000000-0005-0000-0000-00001E010000}"/>
    <cellStyle name="Normal 3 7 5" xfId="314" xr:uid="{00000000-0005-0000-0000-00001F010000}"/>
    <cellStyle name="Normal 3 7 6" xfId="360" xr:uid="{00000000-0005-0000-0000-000020010000}"/>
    <cellStyle name="Normal 3 7 7" xfId="407" xr:uid="{00000000-0005-0000-0000-000021010000}"/>
    <cellStyle name="Normal 3 7 8" xfId="453" xr:uid="{00000000-0005-0000-0000-000022010000}"/>
    <cellStyle name="Normal 3 7 9" xfId="499" xr:uid="{00000000-0005-0000-0000-000023010000}"/>
    <cellStyle name="Normal 30" xfId="138" xr:uid="{00000000-0005-0000-0000-000024010000}"/>
    <cellStyle name="Normal 31" xfId="139" xr:uid="{00000000-0005-0000-0000-000025010000}"/>
    <cellStyle name="Normal 32" xfId="140" xr:uid="{00000000-0005-0000-0000-000026010000}"/>
    <cellStyle name="Normal 33" xfId="141" xr:uid="{00000000-0005-0000-0000-000027010000}"/>
    <cellStyle name="Normal 34" xfId="142" xr:uid="{00000000-0005-0000-0000-000028010000}"/>
    <cellStyle name="Normal 35" xfId="143" xr:uid="{00000000-0005-0000-0000-000029010000}"/>
    <cellStyle name="Normal 36" xfId="144" xr:uid="{00000000-0005-0000-0000-00002A010000}"/>
    <cellStyle name="Normal 37" xfId="145" xr:uid="{00000000-0005-0000-0000-00002B010000}"/>
    <cellStyle name="Normal 38" xfId="146" xr:uid="{00000000-0005-0000-0000-00002C010000}"/>
    <cellStyle name="Normal 38 2" xfId="221" xr:uid="{00000000-0005-0000-0000-00002D010000}"/>
    <cellStyle name="Normal 38 3" xfId="269" xr:uid="{00000000-0005-0000-0000-00002E010000}"/>
    <cellStyle name="Normal 38 4" xfId="315" xr:uid="{00000000-0005-0000-0000-00002F010000}"/>
    <cellStyle name="Normal 38 5" xfId="361" xr:uid="{00000000-0005-0000-0000-000030010000}"/>
    <cellStyle name="Normal 38 6" xfId="408" xr:uid="{00000000-0005-0000-0000-000031010000}"/>
    <cellStyle name="Normal 38 7" xfId="454" xr:uid="{00000000-0005-0000-0000-000032010000}"/>
    <cellStyle name="Normal 38 8" xfId="500" xr:uid="{00000000-0005-0000-0000-000033010000}"/>
    <cellStyle name="Normal 38 9" xfId="552" xr:uid="{00000000-0005-0000-0000-000034010000}"/>
    <cellStyle name="Normal 39" xfId="147" xr:uid="{00000000-0005-0000-0000-000035010000}"/>
    <cellStyle name="Normal 39 2" xfId="222" xr:uid="{00000000-0005-0000-0000-000036010000}"/>
    <cellStyle name="Normal 39 3" xfId="270" xr:uid="{00000000-0005-0000-0000-000037010000}"/>
    <cellStyle name="Normal 39 4" xfId="316" xr:uid="{00000000-0005-0000-0000-000038010000}"/>
    <cellStyle name="Normal 39 5" xfId="362" xr:uid="{00000000-0005-0000-0000-000039010000}"/>
    <cellStyle name="Normal 39 6" xfId="409" xr:uid="{00000000-0005-0000-0000-00003A010000}"/>
    <cellStyle name="Normal 39 7" xfId="455" xr:uid="{00000000-0005-0000-0000-00003B010000}"/>
    <cellStyle name="Normal 39 8" xfId="501" xr:uid="{00000000-0005-0000-0000-00003C010000}"/>
    <cellStyle name="Normal 39 9" xfId="553" xr:uid="{00000000-0005-0000-0000-00003D010000}"/>
    <cellStyle name="Normal 4" xfId="45" xr:uid="{00000000-0005-0000-0000-00003E010000}"/>
    <cellStyle name="Normal 4 2" xfId="46" xr:uid="{00000000-0005-0000-0000-00003F010000}"/>
    <cellStyle name="Normal 4 2 2" xfId="47" xr:uid="{00000000-0005-0000-0000-000040010000}"/>
    <cellStyle name="Normal 40" xfId="148" xr:uid="{00000000-0005-0000-0000-000041010000}"/>
    <cellStyle name="Normal 40 2" xfId="223" xr:uid="{00000000-0005-0000-0000-000042010000}"/>
    <cellStyle name="Normal 40 3" xfId="271" xr:uid="{00000000-0005-0000-0000-000043010000}"/>
    <cellStyle name="Normal 40 4" xfId="317" xr:uid="{00000000-0005-0000-0000-000044010000}"/>
    <cellStyle name="Normal 40 5" xfId="363" xr:uid="{00000000-0005-0000-0000-000045010000}"/>
    <cellStyle name="Normal 40 6" xfId="410" xr:uid="{00000000-0005-0000-0000-000046010000}"/>
    <cellStyle name="Normal 40 7" xfId="456" xr:uid="{00000000-0005-0000-0000-000047010000}"/>
    <cellStyle name="Normal 40 8" xfId="502" xr:uid="{00000000-0005-0000-0000-000048010000}"/>
    <cellStyle name="Normal 40 9" xfId="554" xr:uid="{00000000-0005-0000-0000-000049010000}"/>
    <cellStyle name="Normal 41" xfId="149" xr:uid="{00000000-0005-0000-0000-00004A010000}"/>
    <cellStyle name="Normal 41 2" xfId="224" xr:uid="{00000000-0005-0000-0000-00004B010000}"/>
    <cellStyle name="Normal 41 3" xfId="272" xr:uid="{00000000-0005-0000-0000-00004C010000}"/>
    <cellStyle name="Normal 41 4" xfId="318" xr:uid="{00000000-0005-0000-0000-00004D010000}"/>
    <cellStyle name="Normal 41 5" xfId="364" xr:uid="{00000000-0005-0000-0000-00004E010000}"/>
    <cellStyle name="Normal 41 6" xfId="411" xr:uid="{00000000-0005-0000-0000-00004F010000}"/>
    <cellStyle name="Normal 41 7" xfId="457" xr:uid="{00000000-0005-0000-0000-000050010000}"/>
    <cellStyle name="Normal 41 8" xfId="503" xr:uid="{00000000-0005-0000-0000-000051010000}"/>
    <cellStyle name="Normal 41 9" xfId="555" xr:uid="{00000000-0005-0000-0000-000052010000}"/>
    <cellStyle name="Normal 42" xfId="150" xr:uid="{00000000-0005-0000-0000-000053010000}"/>
    <cellStyle name="Normal 42 2" xfId="225" xr:uid="{00000000-0005-0000-0000-000054010000}"/>
    <cellStyle name="Normal 42 3" xfId="273" xr:uid="{00000000-0005-0000-0000-000055010000}"/>
    <cellStyle name="Normal 42 4" xfId="319" xr:uid="{00000000-0005-0000-0000-000056010000}"/>
    <cellStyle name="Normal 42 5" xfId="365" xr:uid="{00000000-0005-0000-0000-000057010000}"/>
    <cellStyle name="Normal 42 6" xfId="412" xr:uid="{00000000-0005-0000-0000-000058010000}"/>
    <cellStyle name="Normal 42 7" xfId="458" xr:uid="{00000000-0005-0000-0000-000059010000}"/>
    <cellStyle name="Normal 42 8" xfId="504" xr:uid="{00000000-0005-0000-0000-00005A010000}"/>
    <cellStyle name="Normal 42 9" xfId="556" xr:uid="{00000000-0005-0000-0000-00005B010000}"/>
    <cellStyle name="Normal 43" xfId="151" xr:uid="{00000000-0005-0000-0000-00005C010000}"/>
    <cellStyle name="Normal 43 2" xfId="226" xr:uid="{00000000-0005-0000-0000-00005D010000}"/>
    <cellStyle name="Normal 43 3" xfId="274" xr:uid="{00000000-0005-0000-0000-00005E010000}"/>
    <cellStyle name="Normal 43 4" xfId="320" xr:uid="{00000000-0005-0000-0000-00005F010000}"/>
    <cellStyle name="Normal 43 5" xfId="366" xr:uid="{00000000-0005-0000-0000-000060010000}"/>
    <cellStyle name="Normal 43 6" xfId="413" xr:uid="{00000000-0005-0000-0000-000061010000}"/>
    <cellStyle name="Normal 43 7" xfId="459" xr:uid="{00000000-0005-0000-0000-000062010000}"/>
    <cellStyle name="Normal 43 8" xfId="505" xr:uid="{00000000-0005-0000-0000-000063010000}"/>
    <cellStyle name="Normal 43 9" xfId="557" xr:uid="{00000000-0005-0000-0000-000064010000}"/>
    <cellStyle name="Normal 44" xfId="152" xr:uid="{00000000-0005-0000-0000-000065010000}"/>
    <cellStyle name="Normal 44 2" xfId="227" xr:uid="{00000000-0005-0000-0000-000066010000}"/>
    <cellStyle name="Normal 44 3" xfId="275" xr:uid="{00000000-0005-0000-0000-000067010000}"/>
    <cellStyle name="Normal 44 4" xfId="321" xr:uid="{00000000-0005-0000-0000-000068010000}"/>
    <cellStyle name="Normal 44 5" xfId="367" xr:uid="{00000000-0005-0000-0000-000069010000}"/>
    <cellStyle name="Normal 44 6" xfId="414" xr:uid="{00000000-0005-0000-0000-00006A010000}"/>
    <cellStyle name="Normal 44 7" xfId="460" xr:uid="{00000000-0005-0000-0000-00006B010000}"/>
    <cellStyle name="Normal 44 8" xfId="506" xr:uid="{00000000-0005-0000-0000-00006C010000}"/>
    <cellStyle name="Normal 44 9" xfId="558" xr:uid="{00000000-0005-0000-0000-00006D010000}"/>
    <cellStyle name="Normal 45" xfId="153" xr:uid="{00000000-0005-0000-0000-00006E010000}"/>
    <cellStyle name="Normal 45 2" xfId="228" xr:uid="{00000000-0005-0000-0000-00006F010000}"/>
    <cellStyle name="Normal 45 3" xfId="276" xr:uid="{00000000-0005-0000-0000-000070010000}"/>
    <cellStyle name="Normal 45 4" xfId="322" xr:uid="{00000000-0005-0000-0000-000071010000}"/>
    <cellStyle name="Normal 45 5" xfId="368" xr:uid="{00000000-0005-0000-0000-000072010000}"/>
    <cellStyle name="Normal 45 6" xfId="415" xr:uid="{00000000-0005-0000-0000-000073010000}"/>
    <cellStyle name="Normal 45 7" xfId="461" xr:uid="{00000000-0005-0000-0000-000074010000}"/>
    <cellStyle name="Normal 45 8" xfId="507" xr:uid="{00000000-0005-0000-0000-000075010000}"/>
    <cellStyle name="Normal 45 9" xfId="559" xr:uid="{00000000-0005-0000-0000-000076010000}"/>
    <cellStyle name="Normal 46" xfId="579" xr:uid="{00000000-0005-0000-0000-000077010000}"/>
    <cellStyle name="Normal 47" xfId="582" xr:uid="{00000000-0005-0000-0000-000078010000}"/>
    <cellStyle name="Normal 48" xfId="583" xr:uid="{00000000-0005-0000-0000-000079010000}"/>
    <cellStyle name="Normal 49" xfId="584" xr:uid="{00000000-0005-0000-0000-00007A010000}"/>
    <cellStyle name="Normal 5" xfId="48" xr:uid="{00000000-0005-0000-0000-00007B010000}"/>
    <cellStyle name="Normal 5 2" xfId="49" xr:uid="{00000000-0005-0000-0000-00007C010000}"/>
    <cellStyle name="Normal 5 3" xfId="50" xr:uid="{00000000-0005-0000-0000-00007D010000}"/>
    <cellStyle name="Normal 5 4" xfId="51" xr:uid="{00000000-0005-0000-0000-00007E010000}"/>
    <cellStyle name="Normal 5 5" xfId="52" xr:uid="{00000000-0005-0000-0000-00007F010000}"/>
    <cellStyle name="Normal 5 5 2" xfId="53" xr:uid="{00000000-0005-0000-0000-000080010000}"/>
    <cellStyle name="Normal 50" xfId="585" xr:uid="{00000000-0005-0000-0000-000081010000}"/>
    <cellStyle name="Normal 51" xfId="586" xr:uid="{00000000-0005-0000-0000-000082010000}"/>
    <cellStyle name="Normal 52" xfId="587" xr:uid="{00000000-0005-0000-0000-000083010000}"/>
    <cellStyle name="Normal 53" xfId="588" xr:uid="{00000000-0005-0000-0000-000084010000}"/>
    <cellStyle name="Normal 54" xfId="589" xr:uid="{00000000-0005-0000-0000-000085010000}"/>
    <cellStyle name="Normal 6" xfId="54" xr:uid="{00000000-0005-0000-0000-000086010000}"/>
    <cellStyle name="Normal 6 2" xfId="55" xr:uid="{00000000-0005-0000-0000-000087010000}"/>
    <cellStyle name="Normal 6 3" xfId="154" xr:uid="{00000000-0005-0000-0000-000088010000}"/>
    <cellStyle name="Normal 60" xfId="79" xr:uid="{00000000-0005-0000-0000-000089010000}"/>
    <cellStyle name="Normal 60 10" xfId="560" xr:uid="{00000000-0005-0000-0000-00008A010000}"/>
    <cellStyle name="Normal 60 11" xfId="580" xr:uid="{00000000-0005-0000-0000-00008B010000}"/>
    <cellStyle name="Normal 60 12" xfId="591" xr:uid="{00000000-0005-0000-0000-00008C010000}"/>
    <cellStyle name="Normal 60 2" xfId="155" xr:uid="{00000000-0005-0000-0000-00008D010000}"/>
    <cellStyle name="Normal 60 3" xfId="229" xr:uid="{00000000-0005-0000-0000-00008E010000}"/>
    <cellStyle name="Normal 60 4" xfId="277" xr:uid="{00000000-0005-0000-0000-00008F010000}"/>
    <cellStyle name="Normal 60 5" xfId="323" xr:uid="{00000000-0005-0000-0000-000090010000}"/>
    <cellStyle name="Normal 60 6" xfId="369" xr:uid="{00000000-0005-0000-0000-000091010000}"/>
    <cellStyle name="Normal 60 7" xfId="416" xr:uid="{00000000-0005-0000-0000-000092010000}"/>
    <cellStyle name="Normal 60 8" xfId="462" xr:uid="{00000000-0005-0000-0000-000093010000}"/>
    <cellStyle name="Normal 60 9" xfId="508" xr:uid="{00000000-0005-0000-0000-000094010000}"/>
    <cellStyle name="Normal 7" xfId="56" xr:uid="{00000000-0005-0000-0000-000095010000}"/>
    <cellStyle name="Normal 7 2" xfId="57" xr:uid="{00000000-0005-0000-0000-000096010000}"/>
    <cellStyle name="Normal 8" xfId="58" xr:uid="{00000000-0005-0000-0000-000097010000}"/>
    <cellStyle name="Normal 9" xfId="59" xr:uid="{00000000-0005-0000-0000-000098010000}"/>
    <cellStyle name="Normal 9 10" xfId="417" xr:uid="{00000000-0005-0000-0000-000099010000}"/>
    <cellStyle name="Normal 9 11" xfId="463" xr:uid="{00000000-0005-0000-0000-00009A010000}"/>
    <cellStyle name="Normal 9 12" xfId="509" xr:uid="{00000000-0005-0000-0000-00009B010000}"/>
    <cellStyle name="Normal 9 13" xfId="561" xr:uid="{00000000-0005-0000-0000-00009C010000}"/>
    <cellStyle name="Normal 9 2" xfId="157" xr:uid="{00000000-0005-0000-0000-00009D010000}"/>
    <cellStyle name="Normal 9 3" xfId="158" xr:uid="{00000000-0005-0000-0000-00009E010000}"/>
    <cellStyle name="Normal 9 4" xfId="159" xr:uid="{00000000-0005-0000-0000-00009F010000}"/>
    <cellStyle name="Normal 9 5" xfId="156" xr:uid="{00000000-0005-0000-0000-0000A0010000}"/>
    <cellStyle name="Normal 9 6" xfId="230" xr:uid="{00000000-0005-0000-0000-0000A1010000}"/>
    <cellStyle name="Normal 9 7" xfId="278" xr:uid="{00000000-0005-0000-0000-0000A2010000}"/>
    <cellStyle name="Normal 9 8" xfId="324" xr:uid="{00000000-0005-0000-0000-0000A3010000}"/>
    <cellStyle name="Normal 9 9" xfId="370" xr:uid="{00000000-0005-0000-0000-0000A4010000}"/>
    <cellStyle name="Normal_Hoja1" xfId="60" xr:uid="{00000000-0005-0000-0000-0000A5010000}"/>
    <cellStyle name="Notas 10" xfId="61" xr:uid="{00000000-0005-0000-0000-0000A6010000}"/>
    <cellStyle name="Notas 10 10" xfId="510" xr:uid="{00000000-0005-0000-0000-0000A7010000}"/>
    <cellStyle name="Notas 10 11" xfId="562" xr:uid="{00000000-0005-0000-0000-0000A8010000}"/>
    <cellStyle name="Notas 10 2" xfId="161" xr:uid="{00000000-0005-0000-0000-0000A9010000}"/>
    <cellStyle name="Notas 10 3" xfId="160" xr:uid="{00000000-0005-0000-0000-0000AA010000}"/>
    <cellStyle name="Notas 10 4" xfId="231" xr:uid="{00000000-0005-0000-0000-0000AB010000}"/>
    <cellStyle name="Notas 10 5" xfId="279" xr:uid="{00000000-0005-0000-0000-0000AC010000}"/>
    <cellStyle name="Notas 10 6" xfId="325" xr:uid="{00000000-0005-0000-0000-0000AD010000}"/>
    <cellStyle name="Notas 10 7" xfId="371" xr:uid="{00000000-0005-0000-0000-0000AE010000}"/>
    <cellStyle name="Notas 10 8" xfId="418" xr:uid="{00000000-0005-0000-0000-0000AF010000}"/>
    <cellStyle name="Notas 10 9" xfId="464" xr:uid="{00000000-0005-0000-0000-0000B0010000}"/>
    <cellStyle name="Notas 11" xfId="62" xr:uid="{00000000-0005-0000-0000-0000B1010000}"/>
    <cellStyle name="Notas 11 10" xfId="511" xr:uid="{00000000-0005-0000-0000-0000B2010000}"/>
    <cellStyle name="Notas 11 11" xfId="563" xr:uid="{00000000-0005-0000-0000-0000B3010000}"/>
    <cellStyle name="Notas 11 2" xfId="163" xr:uid="{00000000-0005-0000-0000-0000B4010000}"/>
    <cellStyle name="Notas 11 3" xfId="162" xr:uid="{00000000-0005-0000-0000-0000B5010000}"/>
    <cellStyle name="Notas 11 4" xfId="232" xr:uid="{00000000-0005-0000-0000-0000B6010000}"/>
    <cellStyle name="Notas 11 5" xfId="280" xr:uid="{00000000-0005-0000-0000-0000B7010000}"/>
    <cellStyle name="Notas 11 6" xfId="326" xr:uid="{00000000-0005-0000-0000-0000B8010000}"/>
    <cellStyle name="Notas 11 7" xfId="372" xr:uid="{00000000-0005-0000-0000-0000B9010000}"/>
    <cellStyle name="Notas 11 8" xfId="419" xr:uid="{00000000-0005-0000-0000-0000BA010000}"/>
    <cellStyle name="Notas 11 9" xfId="465" xr:uid="{00000000-0005-0000-0000-0000BB010000}"/>
    <cellStyle name="Notas 12" xfId="63" xr:uid="{00000000-0005-0000-0000-0000BC010000}"/>
    <cellStyle name="Notas 12 10" xfId="512" xr:uid="{00000000-0005-0000-0000-0000BD010000}"/>
    <cellStyle name="Notas 12 11" xfId="564" xr:uid="{00000000-0005-0000-0000-0000BE010000}"/>
    <cellStyle name="Notas 12 2" xfId="165" xr:uid="{00000000-0005-0000-0000-0000BF010000}"/>
    <cellStyle name="Notas 12 3" xfId="164" xr:uid="{00000000-0005-0000-0000-0000C0010000}"/>
    <cellStyle name="Notas 12 4" xfId="233" xr:uid="{00000000-0005-0000-0000-0000C1010000}"/>
    <cellStyle name="Notas 12 5" xfId="281" xr:uid="{00000000-0005-0000-0000-0000C2010000}"/>
    <cellStyle name="Notas 12 6" xfId="327" xr:uid="{00000000-0005-0000-0000-0000C3010000}"/>
    <cellStyle name="Notas 12 7" xfId="373" xr:uid="{00000000-0005-0000-0000-0000C4010000}"/>
    <cellStyle name="Notas 12 8" xfId="420" xr:uid="{00000000-0005-0000-0000-0000C5010000}"/>
    <cellStyle name="Notas 12 9" xfId="466" xr:uid="{00000000-0005-0000-0000-0000C6010000}"/>
    <cellStyle name="Notas 13" xfId="64" xr:uid="{00000000-0005-0000-0000-0000C7010000}"/>
    <cellStyle name="Notas 13 10" xfId="513" xr:uid="{00000000-0005-0000-0000-0000C8010000}"/>
    <cellStyle name="Notas 13 11" xfId="565" xr:uid="{00000000-0005-0000-0000-0000C9010000}"/>
    <cellStyle name="Notas 13 2" xfId="167" xr:uid="{00000000-0005-0000-0000-0000CA010000}"/>
    <cellStyle name="Notas 13 3" xfId="166" xr:uid="{00000000-0005-0000-0000-0000CB010000}"/>
    <cellStyle name="Notas 13 4" xfId="234" xr:uid="{00000000-0005-0000-0000-0000CC010000}"/>
    <cellStyle name="Notas 13 5" xfId="282" xr:uid="{00000000-0005-0000-0000-0000CD010000}"/>
    <cellStyle name="Notas 13 6" xfId="328" xr:uid="{00000000-0005-0000-0000-0000CE010000}"/>
    <cellStyle name="Notas 13 7" xfId="374" xr:uid="{00000000-0005-0000-0000-0000CF010000}"/>
    <cellStyle name="Notas 13 8" xfId="421" xr:uid="{00000000-0005-0000-0000-0000D0010000}"/>
    <cellStyle name="Notas 13 9" xfId="467" xr:uid="{00000000-0005-0000-0000-0000D1010000}"/>
    <cellStyle name="Notas 14" xfId="65" xr:uid="{00000000-0005-0000-0000-0000D2010000}"/>
    <cellStyle name="Notas 14 10" xfId="515" xr:uid="{00000000-0005-0000-0000-0000D3010000}"/>
    <cellStyle name="Notas 14 11" xfId="566" xr:uid="{00000000-0005-0000-0000-0000D4010000}"/>
    <cellStyle name="Notas 14 2" xfId="169" xr:uid="{00000000-0005-0000-0000-0000D5010000}"/>
    <cellStyle name="Notas 14 3" xfId="168" xr:uid="{00000000-0005-0000-0000-0000D6010000}"/>
    <cellStyle name="Notas 14 4" xfId="235" xr:uid="{00000000-0005-0000-0000-0000D7010000}"/>
    <cellStyle name="Notas 14 5" xfId="283" xr:uid="{00000000-0005-0000-0000-0000D8010000}"/>
    <cellStyle name="Notas 14 6" xfId="329" xr:uid="{00000000-0005-0000-0000-0000D9010000}"/>
    <cellStyle name="Notas 14 7" xfId="375" xr:uid="{00000000-0005-0000-0000-0000DA010000}"/>
    <cellStyle name="Notas 14 8" xfId="422" xr:uid="{00000000-0005-0000-0000-0000DB010000}"/>
    <cellStyle name="Notas 14 9" xfId="468" xr:uid="{00000000-0005-0000-0000-0000DC010000}"/>
    <cellStyle name="Notas 15" xfId="66" xr:uid="{00000000-0005-0000-0000-0000DD010000}"/>
    <cellStyle name="Notas 15 10" xfId="517" xr:uid="{00000000-0005-0000-0000-0000DE010000}"/>
    <cellStyle name="Notas 15 11" xfId="567" xr:uid="{00000000-0005-0000-0000-0000DF010000}"/>
    <cellStyle name="Notas 15 2" xfId="171" xr:uid="{00000000-0005-0000-0000-0000E0010000}"/>
    <cellStyle name="Notas 15 3" xfId="170" xr:uid="{00000000-0005-0000-0000-0000E1010000}"/>
    <cellStyle name="Notas 15 4" xfId="236" xr:uid="{00000000-0005-0000-0000-0000E2010000}"/>
    <cellStyle name="Notas 15 5" xfId="284" xr:uid="{00000000-0005-0000-0000-0000E3010000}"/>
    <cellStyle name="Notas 15 6" xfId="330" xr:uid="{00000000-0005-0000-0000-0000E4010000}"/>
    <cellStyle name="Notas 15 7" xfId="376" xr:uid="{00000000-0005-0000-0000-0000E5010000}"/>
    <cellStyle name="Notas 15 8" xfId="423" xr:uid="{00000000-0005-0000-0000-0000E6010000}"/>
    <cellStyle name="Notas 15 9" xfId="469" xr:uid="{00000000-0005-0000-0000-0000E7010000}"/>
    <cellStyle name="Notas 2" xfId="67" xr:uid="{00000000-0005-0000-0000-0000E8010000}"/>
    <cellStyle name="Notas 2 10" xfId="518" xr:uid="{00000000-0005-0000-0000-0000E9010000}"/>
    <cellStyle name="Notas 2 11" xfId="568" xr:uid="{00000000-0005-0000-0000-0000EA010000}"/>
    <cellStyle name="Notas 2 2" xfId="173" xr:uid="{00000000-0005-0000-0000-0000EB010000}"/>
    <cellStyle name="Notas 2 3" xfId="172" xr:uid="{00000000-0005-0000-0000-0000EC010000}"/>
    <cellStyle name="Notas 2 4" xfId="237" xr:uid="{00000000-0005-0000-0000-0000ED010000}"/>
    <cellStyle name="Notas 2 5" xfId="285" xr:uid="{00000000-0005-0000-0000-0000EE010000}"/>
    <cellStyle name="Notas 2 6" xfId="331" xr:uid="{00000000-0005-0000-0000-0000EF010000}"/>
    <cellStyle name="Notas 2 7" xfId="377" xr:uid="{00000000-0005-0000-0000-0000F0010000}"/>
    <cellStyle name="Notas 2 8" xfId="424" xr:uid="{00000000-0005-0000-0000-0000F1010000}"/>
    <cellStyle name="Notas 2 9" xfId="470" xr:uid="{00000000-0005-0000-0000-0000F2010000}"/>
    <cellStyle name="Notas 3" xfId="68" xr:uid="{00000000-0005-0000-0000-0000F3010000}"/>
    <cellStyle name="Notas 3 10" xfId="519" xr:uid="{00000000-0005-0000-0000-0000F4010000}"/>
    <cellStyle name="Notas 3 11" xfId="569" xr:uid="{00000000-0005-0000-0000-0000F5010000}"/>
    <cellStyle name="Notas 3 2" xfId="175" xr:uid="{00000000-0005-0000-0000-0000F6010000}"/>
    <cellStyle name="Notas 3 3" xfId="174" xr:uid="{00000000-0005-0000-0000-0000F7010000}"/>
    <cellStyle name="Notas 3 4" xfId="238" xr:uid="{00000000-0005-0000-0000-0000F8010000}"/>
    <cellStyle name="Notas 3 5" xfId="286" xr:uid="{00000000-0005-0000-0000-0000F9010000}"/>
    <cellStyle name="Notas 3 6" xfId="332" xr:uid="{00000000-0005-0000-0000-0000FA010000}"/>
    <cellStyle name="Notas 3 7" xfId="378" xr:uid="{00000000-0005-0000-0000-0000FB010000}"/>
    <cellStyle name="Notas 3 8" xfId="425" xr:uid="{00000000-0005-0000-0000-0000FC010000}"/>
    <cellStyle name="Notas 3 9" xfId="471" xr:uid="{00000000-0005-0000-0000-0000FD010000}"/>
    <cellStyle name="Notas 4" xfId="69" xr:uid="{00000000-0005-0000-0000-0000FE010000}"/>
    <cellStyle name="Notas 4 10" xfId="520" xr:uid="{00000000-0005-0000-0000-0000FF010000}"/>
    <cellStyle name="Notas 4 11" xfId="570" xr:uid="{00000000-0005-0000-0000-000000020000}"/>
    <cellStyle name="Notas 4 2" xfId="177" xr:uid="{00000000-0005-0000-0000-000001020000}"/>
    <cellStyle name="Notas 4 3" xfId="176" xr:uid="{00000000-0005-0000-0000-000002020000}"/>
    <cellStyle name="Notas 4 4" xfId="239" xr:uid="{00000000-0005-0000-0000-000003020000}"/>
    <cellStyle name="Notas 4 5" xfId="287" xr:uid="{00000000-0005-0000-0000-000004020000}"/>
    <cellStyle name="Notas 4 6" xfId="333" xr:uid="{00000000-0005-0000-0000-000005020000}"/>
    <cellStyle name="Notas 4 7" xfId="379" xr:uid="{00000000-0005-0000-0000-000006020000}"/>
    <cellStyle name="Notas 4 8" xfId="426" xr:uid="{00000000-0005-0000-0000-000007020000}"/>
    <cellStyle name="Notas 4 9" xfId="472" xr:uid="{00000000-0005-0000-0000-000008020000}"/>
    <cellStyle name="Notas 5" xfId="70" xr:uid="{00000000-0005-0000-0000-000009020000}"/>
    <cellStyle name="Notas 5 10" xfId="521" xr:uid="{00000000-0005-0000-0000-00000A020000}"/>
    <cellStyle name="Notas 5 11" xfId="571" xr:uid="{00000000-0005-0000-0000-00000B020000}"/>
    <cellStyle name="Notas 5 2" xfId="179" xr:uid="{00000000-0005-0000-0000-00000C020000}"/>
    <cellStyle name="Notas 5 3" xfId="178" xr:uid="{00000000-0005-0000-0000-00000D020000}"/>
    <cellStyle name="Notas 5 4" xfId="240" xr:uid="{00000000-0005-0000-0000-00000E020000}"/>
    <cellStyle name="Notas 5 5" xfId="288" xr:uid="{00000000-0005-0000-0000-00000F020000}"/>
    <cellStyle name="Notas 5 6" xfId="334" xr:uid="{00000000-0005-0000-0000-000010020000}"/>
    <cellStyle name="Notas 5 7" xfId="380" xr:uid="{00000000-0005-0000-0000-000011020000}"/>
    <cellStyle name="Notas 5 8" xfId="427" xr:uid="{00000000-0005-0000-0000-000012020000}"/>
    <cellStyle name="Notas 5 9" xfId="473" xr:uid="{00000000-0005-0000-0000-000013020000}"/>
    <cellStyle name="Notas 6" xfId="71" xr:uid="{00000000-0005-0000-0000-000014020000}"/>
    <cellStyle name="Notas 6 10" xfId="522" xr:uid="{00000000-0005-0000-0000-000015020000}"/>
    <cellStyle name="Notas 6 11" xfId="572" xr:uid="{00000000-0005-0000-0000-000016020000}"/>
    <cellStyle name="Notas 6 2" xfId="181" xr:uid="{00000000-0005-0000-0000-000017020000}"/>
    <cellStyle name="Notas 6 3" xfId="180" xr:uid="{00000000-0005-0000-0000-000018020000}"/>
    <cellStyle name="Notas 6 4" xfId="241" xr:uid="{00000000-0005-0000-0000-000019020000}"/>
    <cellStyle name="Notas 6 5" xfId="289" xr:uid="{00000000-0005-0000-0000-00001A020000}"/>
    <cellStyle name="Notas 6 6" xfId="335" xr:uid="{00000000-0005-0000-0000-00001B020000}"/>
    <cellStyle name="Notas 6 7" xfId="381" xr:uid="{00000000-0005-0000-0000-00001C020000}"/>
    <cellStyle name="Notas 6 8" xfId="428" xr:uid="{00000000-0005-0000-0000-00001D020000}"/>
    <cellStyle name="Notas 6 9" xfId="474" xr:uid="{00000000-0005-0000-0000-00001E020000}"/>
    <cellStyle name="Notas 7" xfId="72" xr:uid="{00000000-0005-0000-0000-00001F020000}"/>
    <cellStyle name="Notas 7 10" xfId="523" xr:uid="{00000000-0005-0000-0000-000020020000}"/>
    <cellStyle name="Notas 7 11" xfId="573" xr:uid="{00000000-0005-0000-0000-000021020000}"/>
    <cellStyle name="Notas 7 2" xfId="183" xr:uid="{00000000-0005-0000-0000-000022020000}"/>
    <cellStyle name="Notas 7 3" xfId="182" xr:uid="{00000000-0005-0000-0000-000023020000}"/>
    <cellStyle name="Notas 7 4" xfId="242" xr:uid="{00000000-0005-0000-0000-000024020000}"/>
    <cellStyle name="Notas 7 5" xfId="290" xr:uid="{00000000-0005-0000-0000-000025020000}"/>
    <cellStyle name="Notas 7 6" xfId="336" xr:uid="{00000000-0005-0000-0000-000026020000}"/>
    <cellStyle name="Notas 7 7" xfId="382" xr:uid="{00000000-0005-0000-0000-000027020000}"/>
    <cellStyle name="Notas 7 8" xfId="429" xr:uid="{00000000-0005-0000-0000-000028020000}"/>
    <cellStyle name="Notas 7 9" xfId="475" xr:uid="{00000000-0005-0000-0000-000029020000}"/>
    <cellStyle name="Notas 8" xfId="73" xr:uid="{00000000-0005-0000-0000-00002A020000}"/>
    <cellStyle name="Notas 8 10" xfId="525" xr:uid="{00000000-0005-0000-0000-00002B020000}"/>
    <cellStyle name="Notas 8 11" xfId="574" xr:uid="{00000000-0005-0000-0000-00002C020000}"/>
    <cellStyle name="Notas 8 2" xfId="185" xr:uid="{00000000-0005-0000-0000-00002D020000}"/>
    <cellStyle name="Notas 8 3" xfId="184" xr:uid="{00000000-0005-0000-0000-00002E020000}"/>
    <cellStyle name="Notas 8 4" xfId="243" xr:uid="{00000000-0005-0000-0000-00002F020000}"/>
    <cellStyle name="Notas 8 5" xfId="291" xr:uid="{00000000-0005-0000-0000-000030020000}"/>
    <cellStyle name="Notas 8 6" xfId="337" xr:uid="{00000000-0005-0000-0000-000031020000}"/>
    <cellStyle name="Notas 8 7" xfId="383" xr:uid="{00000000-0005-0000-0000-000032020000}"/>
    <cellStyle name="Notas 8 8" xfId="430" xr:uid="{00000000-0005-0000-0000-000033020000}"/>
    <cellStyle name="Notas 8 9" xfId="476" xr:uid="{00000000-0005-0000-0000-000034020000}"/>
    <cellStyle name="Notas 9" xfId="74" xr:uid="{00000000-0005-0000-0000-000035020000}"/>
    <cellStyle name="Notas 9 10" xfId="526" xr:uid="{00000000-0005-0000-0000-000036020000}"/>
    <cellStyle name="Notas 9 11" xfId="576" xr:uid="{00000000-0005-0000-0000-000037020000}"/>
    <cellStyle name="Notas 9 2" xfId="187" xr:uid="{00000000-0005-0000-0000-000038020000}"/>
    <cellStyle name="Notas 9 3" xfId="186" xr:uid="{00000000-0005-0000-0000-000039020000}"/>
    <cellStyle name="Notas 9 4" xfId="244" xr:uid="{00000000-0005-0000-0000-00003A020000}"/>
    <cellStyle name="Notas 9 5" xfId="292" xr:uid="{00000000-0005-0000-0000-00003B020000}"/>
    <cellStyle name="Notas 9 6" xfId="338" xr:uid="{00000000-0005-0000-0000-00003C020000}"/>
    <cellStyle name="Notas 9 7" xfId="384" xr:uid="{00000000-0005-0000-0000-00003D020000}"/>
    <cellStyle name="Notas 9 8" xfId="431" xr:uid="{00000000-0005-0000-0000-00003E020000}"/>
    <cellStyle name="Notas 9 9" xfId="477" xr:uid="{00000000-0005-0000-0000-00003F020000}"/>
    <cellStyle name="Porcentaje 2" xfId="75" xr:uid="{00000000-0005-0000-0000-000040020000}"/>
    <cellStyle name="Porcentaje 2 2" xfId="188" xr:uid="{00000000-0005-0000-0000-000041020000}"/>
    <cellStyle name="Porcentual 2" xfId="76" xr:uid="{00000000-0005-0000-0000-000042020000}"/>
    <cellStyle name="Porcentual 2 10" xfId="478" xr:uid="{00000000-0005-0000-0000-000043020000}"/>
    <cellStyle name="Porcentual 2 11" xfId="527" xr:uid="{00000000-0005-0000-0000-000044020000}"/>
    <cellStyle name="Porcentual 2 12" xfId="577" xr:uid="{00000000-0005-0000-0000-000045020000}"/>
    <cellStyle name="Porcentual 2 2" xfId="190" xr:uid="{00000000-0005-0000-0000-000046020000}"/>
    <cellStyle name="Porcentual 2 3" xfId="191" xr:uid="{00000000-0005-0000-0000-000047020000}"/>
    <cellStyle name="Porcentual 2 4" xfId="189" xr:uid="{00000000-0005-0000-0000-000048020000}"/>
    <cellStyle name="Porcentual 2 5" xfId="246" xr:uid="{00000000-0005-0000-0000-000049020000}"/>
    <cellStyle name="Porcentual 2 6" xfId="293" xr:uid="{00000000-0005-0000-0000-00004A020000}"/>
    <cellStyle name="Porcentual 2 7" xfId="339" xr:uid="{00000000-0005-0000-0000-00004B020000}"/>
    <cellStyle name="Porcentual 2 8" xfId="386" xr:uid="{00000000-0005-0000-0000-00004C020000}"/>
    <cellStyle name="Porcentual 2 9" xfId="432" xr:uid="{00000000-0005-0000-0000-00004D020000}"/>
    <cellStyle name="Porcentual 3" xfId="77" xr:uid="{00000000-0005-0000-0000-00004E020000}"/>
    <cellStyle name="Porcentual 4" xfId="78" xr:uid="{00000000-0005-0000-0000-00004F020000}"/>
  </cellStyles>
  <dxfs count="18"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strike val="0"/>
      </font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68973" cy="681187"/>
    <xdr:pic>
      <xdr:nvPicPr>
        <xdr:cNvPr id="3" name="Imagen 2" descr="logo alcaldi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8973" cy="681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sigia%202011\Documents%20and%20Settings\Sromero\Configuraci&#243;n%20local\Archivos%20temporales%20de%20Internet\Content.Outlook\R0WYFC5F\Consolidado%20Sigia%20JUNIO\CONSOLIDADO%20CONTRATISTAS%20JUN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sisjuridica\Escritorio\CONTRATOS-2007-2008-FINALES\CONTRATOS%20A&#209;OS%202006-2007-2008-2009%20FINALES\CONTRATOS-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sisjuridica\Escritorio\CONTRATOS-2007-2008-FINALES\CONTRATOS%20A&#209;OS%202006-2007-2008-2009%20FINALES\CONTRATOS-2009-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TISTAS"/>
      <sheetName val="SECRETARIA HABITAT"/>
      <sheetName val="UAESP"/>
      <sheetName val="IDU"/>
      <sheetName val="SECRETARIA MOVILIDAD"/>
      <sheetName val="TRANSMILENIO"/>
      <sheetName val="UNID MANT VIAL"/>
      <sheetName val="CANAL KAPITAL"/>
      <sheetName val="FUND G.A.A."/>
      <sheetName val="IDPC"/>
      <sheetName val="IDRD"/>
      <sheetName val="ORQUESTA"/>
      <sheetName val="SECRET CULTURA"/>
      <sheetName val="HOSP ENGATIVA"/>
      <sheetName val="HOSP MEISSEN"/>
      <sheetName val="HOSP NAZARETH"/>
      <sheetName val="HOSP PABLO VI BOSA"/>
      <sheetName val="HOSP RAFAEL U.U."/>
      <sheetName val="HOSP SAN BLAS"/>
      <sheetName val="HOSP SAN CRISTOBAL"/>
      <sheetName val="HOSP SANTA CLARA"/>
      <sheetName val="HOSP SUBA"/>
      <sheetName val="HOSP SIMON BOLIVAR"/>
      <sheetName val="HOSP TUNJUELITO"/>
      <sheetName val="HOSP TUNAL"/>
      <sheetName val="HOSP VISTA HERMOSA"/>
      <sheetName val="HOSP CENTRO ORIENTE"/>
      <sheetName val="SECRET DESARROLLO"/>
      <sheetName val="INSTIT TURISMO"/>
      <sheetName val="I.P.E.S."/>
      <sheetName val="DASCD"/>
      <sheetName val="Hoja1"/>
      <sheetName val="SECRETARIA GENERAL"/>
      <sheetName val="SECRETARIA DE GOBIERNO"/>
      <sheetName val="DADEP"/>
      <sheetName val="IDEPAC"/>
      <sheetName val="FONDO DE VIGILANCIA"/>
      <sheetName val="BOMBREROS"/>
      <sheetName val="HACIENDA"/>
      <sheetName val="CATASTRO"/>
      <sheetName val="UNIDISTRITAL"/>
      <sheetName val="SECRETARIA SALUD"/>
      <sheetName val="SECRETARIA AMBIENTE"/>
      <sheetName val="METROVIVIENDA"/>
      <sheetName val="IDIPROM -FALTA"/>
      <sheetName val="SECRETARIA DE MOVILIDAD"/>
      <sheetName val="SECRETARIA DE EDUCACION"/>
      <sheetName val="I.D.R.D "/>
      <sheetName val="SCRD"/>
      <sheetName val="HOSPITAL LA VICTORIA NO REPORTO"/>
      <sheetName val="HOSPITAL SIMON BOLIVAR"/>
      <sheetName val="HOSPITAL SUBA"/>
      <sheetName val="VISTA HERMOSA"/>
      <sheetName val="HOSPITAL SAN CRITOBAL"/>
      <sheetName val="HOSPITAL BOSA"/>
      <sheetName val="HOSPITAL RAFEL URIBE"/>
      <sheetName val="HOSPITAL NAZARETH"/>
      <sheetName val="HOSPITAL CHAPINERO"/>
      <sheetName val="HOSPITAL CENTRO ORIENTE"/>
      <sheetName val="HOSPITAL SANTA CLARA"/>
      <sheetName val="HOSPITAL PABLO VI"/>
      <sheetName val="INTEGRACION SOCIAL"/>
      <sheetName val="UNIDAD DE MANTENIEMIENTO VIAL"/>
      <sheetName val="IPES"/>
      <sheetName val="FONCEP"/>
      <sheetName val="U.A.E.S.P"/>
      <sheetName val="EMPRESA DE RENOVACION URBANA"/>
      <sheetName val="CAJA DE VIVIENDA POPULAR"/>
      <sheetName val="SECRETARIA DEL HABITAT"/>
      <sheetName val="I.D.U"/>
      <sheetName val="JARDIN BOTANICO"/>
      <sheetName val="CANAL CAPITAL"/>
      <sheetName val="LOTERIA DE BOGOTA"/>
      <sheetName val="FUNDACION GILBERTO ALZATE AVEND"/>
      <sheetName val="INSTITUTO DISTRITAL DE TURISMO"/>
      <sheetName val="PATRIMONIO CULTURAL"/>
      <sheetName val="IDEP"/>
      <sheetName val="ORQUESTA FILARMONICA DE BOGOTA"/>
      <sheetName val="DESAROLLO ECONOMICO"/>
      <sheetName val="PERSONERIA"/>
      <sheetName val="CONTRALORIA"/>
      <sheetName val="VEEDU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mero de Contratos"/>
      <sheetName val="Valor Contratos"/>
      <sheetName val="datos graficas"/>
      <sheetName val="Tabla dinamica"/>
      <sheetName val="CONTRATOS-2010"/>
      <sheetName val="ADICIONES"/>
      <sheetName val="BASE DE DATOS"/>
      <sheetName val="Numero_de_Contratos"/>
      <sheetName val="Valor_Contratos"/>
      <sheetName val="datos_graficas"/>
      <sheetName val="Tabla_dinamica"/>
      <sheetName val="BASE_DE_DATOS"/>
      <sheetName val="Numero_de_Contratos1"/>
      <sheetName val="Valor_Contratos1"/>
      <sheetName val="datos_graficas1"/>
      <sheetName val="Tabla_dinamica1"/>
      <sheetName val="BASE_DE_DATOS1"/>
      <sheetName val="Numero_de_Contratos3"/>
      <sheetName val="Valor_Contratos3"/>
      <sheetName val="datos_graficas3"/>
      <sheetName val="Tabla_dinamica3"/>
      <sheetName val="BASE_DE_DATOS3"/>
      <sheetName val="Numero_de_Contratos2"/>
      <sheetName val="Valor_Contratos2"/>
      <sheetName val="datos_graficas2"/>
      <sheetName val="Tabla_dinamica2"/>
      <sheetName val="BASE_DE_DATOS2"/>
      <sheetName val="DATOS"/>
      <sheetName val="Numero_de_Contratos4"/>
      <sheetName val="Valor_Contratos4"/>
      <sheetName val="datos_graficas4"/>
      <sheetName val="Tabla_dinamica4"/>
      <sheetName val="BASE_DE_DATOS4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>
        <row r="5">
          <cell r="Q5">
            <v>39814</v>
          </cell>
        </row>
        <row r="6">
          <cell r="Q6">
            <v>39815</v>
          </cell>
        </row>
        <row r="7">
          <cell r="Q7">
            <v>39816</v>
          </cell>
        </row>
        <row r="8">
          <cell r="Q8">
            <v>39817</v>
          </cell>
        </row>
        <row r="9">
          <cell r="Q9">
            <v>39818</v>
          </cell>
        </row>
        <row r="10">
          <cell r="Q10">
            <v>39819</v>
          </cell>
        </row>
        <row r="11">
          <cell r="Q11">
            <v>39820</v>
          </cell>
        </row>
        <row r="12">
          <cell r="Q12">
            <v>39821</v>
          </cell>
        </row>
        <row r="13">
          <cell r="Q13">
            <v>39822</v>
          </cell>
        </row>
        <row r="14">
          <cell r="Q14">
            <v>39823</v>
          </cell>
        </row>
        <row r="15">
          <cell r="Q15">
            <v>39824</v>
          </cell>
        </row>
        <row r="16">
          <cell r="Q16">
            <v>39825</v>
          </cell>
        </row>
        <row r="17">
          <cell r="Q17">
            <v>39826</v>
          </cell>
        </row>
        <row r="18">
          <cell r="Q18">
            <v>39827</v>
          </cell>
        </row>
        <row r="19">
          <cell r="Q19">
            <v>39828</v>
          </cell>
        </row>
        <row r="20">
          <cell r="Q20">
            <v>39829</v>
          </cell>
        </row>
        <row r="21">
          <cell r="Q21">
            <v>39830</v>
          </cell>
        </row>
        <row r="22">
          <cell r="Q22">
            <v>39831</v>
          </cell>
        </row>
        <row r="23">
          <cell r="Q23">
            <v>39832</v>
          </cell>
        </row>
        <row r="24">
          <cell r="Q24">
            <v>39833</v>
          </cell>
        </row>
        <row r="25">
          <cell r="Q25">
            <v>39834</v>
          </cell>
        </row>
        <row r="26">
          <cell r="Q26">
            <v>39835</v>
          </cell>
        </row>
        <row r="27">
          <cell r="Q27">
            <v>39836</v>
          </cell>
        </row>
        <row r="28">
          <cell r="Q28">
            <v>39837</v>
          </cell>
        </row>
        <row r="29">
          <cell r="Q29">
            <v>39838</v>
          </cell>
        </row>
        <row r="30">
          <cell r="Q30">
            <v>39839</v>
          </cell>
        </row>
        <row r="31">
          <cell r="Q31">
            <v>39840</v>
          </cell>
        </row>
        <row r="32">
          <cell r="Q32">
            <v>39841</v>
          </cell>
        </row>
        <row r="33">
          <cell r="Q33">
            <v>39842</v>
          </cell>
        </row>
        <row r="34">
          <cell r="Q34">
            <v>39843</v>
          </cell>
        </row>
        <row r="35">
          <cell r="Q35">
            <v>39844</v>
          </cell>
        </row>
        <row r="36">
          <cell r="Q36">
            <v>39845</v>
          </cell>
        </row>
        <row r="37">
          <cell r="Q37">
            <v>39846</v>
          </cell>
        </row>
        <row r="38">
          <cell r="Q38">
            <v>39847</v>
          </cell>
        </row>
        <row r="39">
          <cell r="Q39">
            <v>39848</v>
          </cell>
        </row>
        <row r="40">
          <cell r="Q40">
            <v>39849</v>
          </cell>
        </row>
        <row r="41">
          <cell r="Q41">
            <v>39850</v>
          </cell>
        </row>
        <row r="42">
          <cell r="Q42">
            <v>39851</v>
          </cell>
        </row>
        <row r="43">
          <cell r="Q43">
            <v>39852</v>
          </cell>
        </row>
        <row r="44">
          <cell r="Q44">
            <v>39853</v>
          </cell>
        </row>
        <row r="45">
          <cell r="Q45">
            <v>39854</v>
          </cell>
        </row>
        <row r="46">
          <cell r="Q46">
            <v>39855</v>
          </cell>
        </row>
        <row r="47">
          <cell r="Q47">
            <v>39856</v>
          </cell>
        </row>
        <row r="48">
          <cell r="Q48">
            <v>39857</v>
          </cell>
        </row>
        <row r="49">
          <cell r="Q49">
            <v>39858</v>
          </cell>
        </row>
        <row r="50">
          <cell r="Q50">
            <v>39859</v>
          </cell>
        </row>
        <row r="51">
          <cell r="Q51">
            <v>39860</v>
          </cell>
        </row>
        <row r="52">
          <cell r="Q52">
            <v>39861</v>
          </cell>
        </row>
        <row r="53">
          <cell r="Q53">
            <v>39862</v>
          </cell>
        </row>
        <row r="54">
          <cell r="Q54">
            <v>39863</v>
          </cell>
        </row>
        <row r="55">
          <cell r="Q55">
            <v>39864</v>
          </cell>
        </row>
        <row r="56">
          <cell r="Q56">
            <v>39865</v>
          </cell>
        </row>
        <row r="57">
          <cell r="Q57">
            <v>39866</v>
          </cell>
        </row>
        <row r="58">
          <cell r="Q58">
            <v>39867</v>
          </cell>
        </row>
        <row r="59">
          <cell r="Q59">
            <v>39868</v>
          </cell>
        </row>
        <row r="60">
          <cell r="Q60">
            <v>39869</v>
          </cell>
        </row>
        <row r="61">
          <cell r="Q61">
            <v>39870</v>
          </cell>
        </row>
        <row r="62">
          <cell r="Q62">
            <v>39871</v>
          </cell>
        </row>
        <row r="63">
          <cell r="Q63">
            <v>39872</v>
          </cell>
        </row>
        <row r="64">
          <cell r="Q64">
            <v>39873</v>
          </cell>
        </row>
        <row r="65">
          <cell r="Q65">
            <v>39874</v>
          </cell>
        </row>
        <row r="66">
          <cell r="Q66">
            <v>39875</v>
          </cell>
        </row>
        <row r="67">
          <cell r="Q67">
            <v>39876</v>
          </cell>
        </row>
        <row r="68">
          <cell r="Q68">
            <v>39877</v>
          </cell>
        </row>
        <row r="69">
          <cell r="Q69">
            <v>39878</v>
          </cell>
        </row>
        <row r="70">
          <cell r="Q70">
            <v>39879</v>
          </cell>
        </row>
        <row r="71">
          <cell r="Q71">
            <v>39880</v>
          </cell>
        </row>
        <row r="72">
          <cell r="Q72">
            <v>39881</v>
          </cell>
        </row>
        <row r="73">
          <cell r="Q73">
            <v>39882</v>
          </cell>
        </row>
        <row r="74">
          <cell r="Q74">
            <v>39883</v>
          </cell>
        </row>
        <row r="75">
          <cell r="Q75">
            <v>39884</v>
          </cell>
        </row>
        <row r="76">
          <cell r="Q76">
            <v>39885</v>
          </cell>
        </row>
        <row r="77">
          <cell r="Q77">
            <v>39886</v>
          </cell>
        </row>
        <row r="78">
          <cell r="Q78">
            <v>39887</v>
          </cell>
        </row>
        <row r="79">
          <cell r="Q79">
            <v>39888</v>
          </cell>
        </row>
        <row r="80">
          <cell r="Q80">
            <v>39889</v>
          </cell>
        </row>
        <row r="81">
          <cell r="Q81">
            <v>39890</v>
          </cell>
        </row>
        <row r="82">
          <cell r="Q82">
            <v>39891</v>
          </cell>
        </row>
        <row r="83">
          <cell r="Q83">
            <v>39892</v>
          </cell>
        </row>
        <row r="84">
          <cell r="Q84">
            <v>39893</v>
          </cell>
        </row>
        <row r="85">
          <cell r="Q85">
            <v>39894</v>
          </cell>
        </row>
        <row r="86">
          <cell r="Q86">
            <v>39895</v>
          </cell>
        </row>
        <row r="87">
          <cell r="Q87">
            <v>39896</v>
          </cell>
        </row>
        <row r="88">
          <cell r="Q88">
            <v>39897</v>
          </cell>
        </row>
        <row r="89">
          <cell r="Q89">
            <v>39898</v>
          </cell>
        </row>
        <row r="90">
          <cell r="Q90">
            <v>39899</v>
          </cell>
        </row>
        <row r="91">
          <cell r="Q91">
            <v>39900</v>
          </cell>
        </row>
        <row r="92">
          <cell r="Q92">
            <v>39901</v>
          </cell>
        </row>
        <row r="93">
          <cell r="Q93">
            <v>39902</v>
          </cell>
        </row>
        <row r="94">
          <cell r="Q94">
            <v>39903</v>
          </cell>
        </row>
        <row r="95">
          <cell r="Q95">
            <v>39904</v>
          </cell>
        </row>
        <row r="96">
          <cell r="Q96">
            <v>39905</v>
          </cell>
        </row>
        <row r="97">
          <cell r="Q97">
            <v>39906</v>
          </cell>
        </row>
        <row r="98">
          <cell r="Q98">
            <v>39907</v>
          </cell>
        </row>
        <row r="99">
          <cell r="Q99">
            <v>39908</v>
          </cell>
        </row>
        <row r="100">
          <cell r="Q100">
            <v>39909</v>
          </cell>
        </row>
        <row r="101">
          <cell r="Q101">
            <v>39910</v>
          </cell>
        </row>
        <row r="102">
          <cell r="Q102">
            <v>39911</v>
          </cell>
        </row>
        <row r="103">
          <cell r="Q103">
            <v>39912</v>
          </cell>
        </row>
        <row r="104">
          <cell r="Q104">
            <v>39913</v>
          </cell>
        </row>
        <row r="105">
          <cell r="Q105">
            <v>39914</v>
          </cell>
        </row>
        <row r="106">
          <cell r="Q106">
            <v>39915</v>
          </cell>
        </row>
        <row r="107">
          <cell r="Q107">
            <v>39916</v>
          </cell>
        </row>
        <row r="108">
          <cell r="Q108">
            <v>39917</v>
          </cell>
        </row>
        <row r="109">
          <cell r="Q109">
            <v>39918</v>
          </cell>
        </row>
        <row r="110">
          <cell r="Q110">
            <v>39919</v>
          </cell>
        </row>
        <row r="111">
          <cell r="Q111">
            <v>39920</v>
          </cell>
        </row>
        <row r="112">
          <cell r="Q112">
            <v>39921</v>
          </cell>
        </row>
        <row r="113">
          <cell r="Q113">
            <v>39922</v>
          </cell>
        </row>
        <row r="114">
          <cell r="Q114">
            <v>39923</v>
          </cell>
        </row>
        <row r="115">
          <cell r="Q115">
            <v>39924</v>
          </cell>
        </row>
        <row r="116">
          <cell r="Q116">
            <v>39925</v>
          </cell>
        </row>
        <row r="117">
          <cell r="Q117">
            <v>39926</v>
          </cell>
        </row>
        <row r="118">
          <cell r="Q118">
            <v>39927</v>
          </cell>
        </row>
        <row r="119">
          <cell r="Q119">
            <v>39928</v>
          </cell>
        </row>
        <row r="120">
          <cell r="Q120">
            <v>39929</v>
          </cell>
        </row>
        <row r="121">
          <cell r="Q121">
            <v>39930</v>
          </cell>
        </row>
        <row r="122">
          <cell r="Q122">
            <v>39931</v>
          </cell>
        </row>
        <row r="123">
          <cell r="Q123">
            <v>39932</v>
          </cell>
        </row>
        <row r="124">
          <cell r="Q124">
            <v>39933</v>
          </cell>
        </row>
        <row r="125">
          <cell r="Q125">
            <v>39934</v>
          </cell>
        </row>
        <row r="126">
          <cell r="Q126">
            <v>39935</v>
          </cell>
        </row>
        <row r="127">
          <cell r="Q127">
            <v>39936</v>
          </cell>
        </row>
        <row r="128">
          <cell r="Q128">
            <v>39937</v>
          </cell>
        </row>
        <row r="129">
          <cell r="Q129">
            <v>39938</v>
          </cell>
        </row>
        <row r="130">
          <cell r="Q130">
            <v>39939</v>
          </cell>
        </row>
        <row r="131">
          <cell r="Q131">
            <v>39940</v>
          </cell>
        </row>
        <row r="132">
          <cell r="Q132">
            <v>39941</v>
          </cell>
        </row>
        <row r="133">
          <cell r="Q133">
            <v>39942</v>
          </cell>
        </row>
        <row r="134">
          <cell r="Q134">
            <v>39943</v>
          </cell>
        </row>
        <row r="135">
          <cell r="Q135">
            <v>39944</v>
          </cell>
        </row>
        <row r="136">
          <cell r="Q136">
            <v>39945</v>
          </cell>
        </row>
        <row r="137">
          <cell r="Q137">
            <v>39946</v>
          </cell>
        </row>
        <row r="138">
          <cell r="Q138">
            <v>39947</v>
          </cell>
        </row>
        <row r="139">
          <cell r="Q139">
            <v>39948</v>
          </cell>
        </row>
        <row r="140">
          <cell r="Q140">
            <v>39949</v>
          </cell>
        </row>
        <row r="141">
          <cell r="Q141">
            <v>39950</v>
          </cell>
        </row>
        <row r="142">
          <cell r="Q142">
            <v>39951</v>
          </cell>
        </row>
        <row r="143">
          <cell r="Q143">
            <v>39952</v>
          </cell>
        </row>
        <row r="144">
          <cell r="Q144">
            <v>39953</v>
          </cell>
        </row>
        <row r="145">
          <cell r="Q145">
            <v>39954</v>
          </cell>
        </row>
        <row r="146">
          <cell r="Q146">
            <v>39955</v>
          </cell>
        </row>
        <row r="147">
          <cell r="Q147">
            <v>39956</v>
          </cell>
        </row>
        <row r="148">
          <cell r="Q148">
            <v>39957</v>
          </cell>
        </row>
        <row r="149">
          <cell r="Q149">
            <v>39958</v>
          </cell>
        </row>
        <row r="150">
          <cell r="Q150">
            <v>39959</v>
          </cell>
        </row>
        <row r="151">
          <cell r="Q151">
            <v>39960</v>
          </cell>
        </row>
        <row r="152">
          <cell r="Q152">
            <v>39961</v>
          </cell>
        </row>
        <row r="153">
          <cell r="Q153">
            <v>39962</v>
          </cell>
        </row>
        <row r="154">
          <cell r="Q154">
            <v>39963</v>
          </cell>
        </row>
        <row r="155">
          <cell r="Q155">
            <v>39964</v>
          </cell>
        </row>
        <row r="156">
          <cell r="Q156">
            <v>39965</v>
          </cell>
        </row>
        <row r="157">
          <cell r="Q157">
            <v>39966</v>
          </cell>
        </row>
        <row r="158">
          <cell r="Q158">
            <v>39967</v>
          </cell>
        </row>
        <row r="159">
          <cell r="Q159">
            <v>39968</v>
          </cell>
        </row>
        <row r="160">
          <cell r="Q160">
            <v>39969</v>
          </cell>
        </row>
        <row r="161">
          <cell r="Q161">
            <v>39970</v>
          </cell>
        </row>
        <row r="162">
          <cell r="Q162">
            <v>39971</v>
          </cell>
        </row>
        <row r="163">
          <cell r="Q163">
            <v>39972</v>
          </cell>
        </row>
        <row r="164">
          <cell r="Q164">
            <v>39973</v>
          </cell>
        </row>
        <row r="165">
          <cell r="Q165">
            <v>39974</v>
          </cell>
        </row>
        <row r="166">
          <cell r="Q166">
            <v>39975</v>
          </cell>
        </row>
        <row r="167">
          <cell r="Q167">
            <v>39976</v>
          </cell>
        </row>
        <row r="168">
          <cell r="Q168">
            <v>39977</v>
          </cell>
        </row>
        <row r="169">
          <cell r="Q169">
            <v>39978</v>
          </cell>
        </row>
        <row r="170">
          <cell r="Q170">
            <v>39979</v>
          </cell>
        </row>
        <row r="171">
          <cell r="Q171">
            <v>39980</v>
          </cell>
        </row>
        <row r="172">
          <cell r="Q172">
            <v>39981</v>
          </cell>
        </row>
        <row r="173">
          <cell r="Q173">
            <v>39982</v>
          </cell>
        </row>
        <row r="174">
          <cell r="Q174">
            <v>39983</v>
          </cell>
        </row>
        <row r="175">
          <cell r="Q175">
            <v>39984</v>
          </cell>
        </row>
        <row r="176">
          <cell r="Q176">
            <v>39985</v>
          </cell>
        </row>
        <row r="177">
          <cell r="Q177">
            <v>39986</v>
          </cell>
        </row>
        <row r="178">
          <cell r="Q178">
            <v>39987</v>
          </cell>
        </row>
        <row r="179">
          <cell r="Q179">
            <v>39988</v>
          </cell>
        </row>
        <row r="180">
          <cell r="Q180">
            <v>39989</v>
          </cell>
        </row>
        <row r="181">
          <cell r="Q181">
            <v>39990</v>
          </cell>
        </row>
        <row r="182">
          <cell r="Q182">
            <v>39991</v>
          </cell>
        </row>
        <row r="183">
          <cell r="Q183">
            <v>39992</v>
          </cell>
        </row>
        <row r="184">
          <cell r="Q184">
            <v>39993</v>
          </cell>
        </row>
        <row r="185">
          <cell r="Q185">
            <v>39994</v>
          </cell>
        </row>
        <row r="186">
          <cell r="Q186">
            <v>39995</v>
          </cell>
        </row>
        <row r="187">
          <cell r="Q187">
            <v>39996</v>
          </cell>
        </row>
        <row r="188">
          <cell r="Q188">
            <v>39997</v>
          </cell>
        </row>
        <row r="189">
          <cell r="Q189">
            <v>39998</v>
          </cell>
        </row>
        <row r="190">
          <cell r="Q190">
            <v>39999</v>
          </cell>
        </row>
        <row r="191">
          <cell r="Q191">
            <v>40000</v>
          </cell>
        </row>
        <row r="192">
          <cell r="Q192">
            <v>40001</v>
          </cell>
        </row>
        <row r="193">
          <cell r="Q193">
            <v>40002</v>
          </cell>
        </row>
        <row r="194">
          <cell r="Q194">
            <v>40003</v>
          </cell>
        </row>
        <row r="195">
          <cell r="Q195">
            <v>40004</v>
          </cell>
        </row>
        <row r="196">
          <cell r="Q196">
            <v>40005</v>
          </cell>
        </row>
        <row r="197">
          <cell r="Q197">
            <v>40006</v>
          </cell>
        </row>
        <row r="198">
          <cell r="Q198">
            <v>40007</v>
          </cell>
        </row>
        <row r="199">
          <cell r="Q199">
            <v>40008</v>
          </cell>
        </row>
        <row r="200">
          <cell r="Q200">
            <v>40009</v>
          </cell>
        </row>
        <row r="201">
          <cell r="Q201">
            <v>40010</v>
          </cell>
        </row>
        <row r="202">
          <cell r="Q202">
            <v>40011</v>
          </cell>
        </row>
        <row r="203">
          <cell r="Q203">
            <v>40012</v>
          </cell>
        </row>
        <row r="204">
          <cell r="Q204">
            <v>40013</v>
          </cell>
        </row>
        <row r="205">
          <cell r="Q205">
            <v>40014</v>
          </cell>
        </row>
        <row r="206">
          <cell r="Q206">
            <v>40015</v>
          </cell>
        </row>
        <row r="207">
          <cell r="Q207">
            <v>40016</v>
          </cell>
        </row>
        <row r="208">
          <cell r="Q208">
            <v>40017</v>
          </cell>
        </row>
        <row r="209">
          <cell r="Q209">
            <v>40018</v>
          </cell>
        </row>
        <row r="210">
          <cell r="Q210">
            <v>40019</v>
          </cell>
        </row>
        <row r="211">
          <cell r="Q211">
            <v>40020</v>
          </cell>
        </row>
        <row r="212">
          <cell r="Q212">
            <v>40021</v>
          </cell>
        </row>
        <row r="213">
          <cell r="Q213">
            <v>40022</v>
          </cell>
        </row>
        <row r="214">
          <cell r="Q214">
            <v>40023</v>
          </cell>
        </row>
        <row r="215">
          <cell r="Q215">
            <v>40024</v>
          </cell>
        </row>
        <row r="216">
          <cell r="Q216">
            <v>40025</v>
          </cell>
        </row>
        <row r="217">
          <cell r="Q217">
            <v>40026</v>
          </cell>
        </row>
        <row r="218">
          <cell r="Q218">
            <v>40027</v>
          </cell>
        </row>
        <row r="219">
          <cell r="Q219">
            <v>40028</v>
          </cell>
        </row>
        <row r="220">
          <cell r="Q220">
            <v>40029</v>
          </cell>
        </row>
        <row r="221">
          <cell r="Q221">
            <v>40030</v>
          </cell>
        </row>
        <row r="222">
          <cell r="Q222">
            <v>40031</v>
          </cell>
        </row>
        <row r="223">
          <cell r="Q223">
            <v>40032</v>
          </cell>
        </row>
        <row r="224">
          <cell r="Q224">
            <v>40033</v>
          </cell>
        </row>
        <row r="225">
          <cell r="Q225">
            <v>40034</v>
          </cell>
        </row>
        <row r="226">
          <cell r="Q226">
            <v>40035</v>
          </cell>
        </row>
        <row r="227">
          <cell r="Q227">
            <v>40036</v>
          </cell>
        </row>
        <row r="228">
          <cell r="Q228">
            <v>40037</v>
          </cell>
        </row>
        <row r="229">
          <cell r="Q229">
            <v>40038</v>
          </cell>
        </row>
        <row r="230">
          <cell r="Q230">
            <v>40039</v>
          </cell>
        </row>
        <row r="231">
          <cell r="Q231">
            <v>40040</v>
          </cell>
        </row>
        <row r="232">
          <cell r="Q232">
            <v>40041</v>
          </cell>
        </row>
        <row r="233">
          <cell r="Q233">
            <v>40042</v>
          </cell>
        </row>
        <row r="234">
          <cell r="Q234">
            <v>40043</v>
          </cell>
        </row>
        <row r="235">
          <cell r="Q235">
            <v>40044</v>
          </cell>
        </row>
        <row r="236">
          <cell r="Q236">
            <v>40045</v>
          </cell>
        </row>
        <row r="237">
          <cell r="Q237">
            <v>40046</v>
          </cell>
        </row>
        <row r="238">
          <cell r="Q238">
            <v>40047</v>
          </cell>
        </row>
        <row r="239">
          <cell r="Q239">
            <v>40048</v>
          </cell>
        </row>
        <row r="240">
          <cell r="Q240">
            <v>40049</v>
          </cell>
        </row>
        <row r="241">
          <cell r="Q241">
            <v>40050</v>
          </cell>
        </row>
        <row r="242">
          <cell r="Q242">
            <v>40051</v>
          </cell>
        </row>
        <row r="243">
          <cell r="Q243">
            <v>40052</v>
          </cell>
        </row>
        <row r="244">
          <cell r="Q244">
            <v>40053</v>
          </cell>
        </row>
        <row r="245">
          <cell r="Q245">
            <v>40054</v>
          </cell>
        </row>
        <row r="246">
          <cell r="Q246">
            <v>40055</v>
          </cell>
        </row>
        <row r="247">
          <cell r="Q247">
            <v>40056</v>
          </cell>
        </row>
        <row r="248">
          <cell r="Q248">
            <v>40057</v>
          </cell>
        </row>
        <row r="249">
          <cell r="Q249">
            <v>40058</v>
          </cell>
        </row>
        <row r="250">
          <cell r="Q250">
            <v>40059</v>
          </cell>
        </row>
        <row r="251">
          <cell r="Q251">
            <v>40060</v>
          </cell>
        </row>
        <row r="252">
          <cell r="Q252">
            <v>40061</v>
          </cell>
        </row>
        <row r="253">
          <cell r="Q253">
            <v>40062</v>
          </cell>
        </row>
        <row r="254">
          <cell r="Q254">
            <v>40063</v>
          </cell>
        </row>
        <row r="255">
          <cell r="Q255">
            <v>40064</v>
          </cell>
        </row>
        <row r="256">
          <cell r="Q256">
            <v>40065</v>
          </cell>
        </row>
        <row r="257">
          <cell r="Q257">
            <v>40066</v>
          </cell>
        </row>
        <row r="258">
          <cell r="Q258">
            <v>40067</v>
          </cell>
        </row>
        <row r="259">
          <cell r="Q259">
            <v>40068</v>
          </cell>
        </row>
        <row r="260">
          <cell r="Q260">
            <v>40069</v>
          </cell>
        </row>
        <row r="261">
          <cell r="Q261">
            <v>40070</v>
          </cell>
        </row>
        <row r="262">
          <cell r="Q262">
            <v>40071</v>
          </cell>
        </row>
        <row r="263">
          <cell r="Q263">
            <v>40072</v>
          </cell>
        </row>
        <row r="264">
          <cell r="Q264">
            <v>40073</v>
          </cell>
        </row>
        <row r="265">
          <cell r="Q265">
            <v>40074</v>
          </cell>
        </row>
        <row r="266">
          <cell r="Q266">
            <v>40075</v>
          </cell>
        </row>
        <row r="267">
          <cell r="Q267">
            <v>40076</v>
          </cell>
        </row>
        <row r="268">
          <cell r="Q268">
            <v>40077</v>
          </cell>
        </row>
        <row r="269">
          <cell r="Q269">
            <v>40078</v>
          </cell>
        </row>
        <row r="270">
          <cell r="Q270">
            <v>40079</v>
          </cell>
        </row>
        <row r="271">
          <cell r="Q271">
            <v>40080</v>
          </cell>
        </row>
        <row r="272">
          <cell r="Q272">
            <v>40081</v>
          </cell>
        </row>
        <row r="273">
          <cell r="Q273">
            <v>40082</v>
          </cell>
        </row>
        <row r="274">
          <cell r="Q274">
            <v>40083</v>
          </cell>
        </row>
        <row r="275">
          <cell r="Q275">
            <v>40084</v>
          </cell>
        </row>
        <row r="276">
          <cell r="Q276">
            <v>40085</v>
          </cell>
        </row>
        <row r="277">
          <cell r="Q277">
            <v>40086</v>
          </cell>
        </row>
        <row r="278">
          <cell r="Q278">
            <v>40087</v>
          </cell>
        </row>
        <row r="279">
          <cell r="Q279">
            <v>40088</v>
          </cell>
        </row>
        <row r="280">
          <cell r="Q280">
            <v>40089</v>
          </cell>
        </row>
        <row r="281">
          <cell r="Q281">
            <v>40090</v>
          </cell>
        </row>
        <row r="282">
          <cell r="Q282">
            <v>40091</v>
          </cell>
        </row>
        <row r="283">
          <cell r="Q283">
            <v>40092</v>
          </cell>
        </row>
        <row r="284">
          <cell r="Q284">
            <v>40093</v>
          </cell>
        </row>
        <row r="285">
          <cell r="Q285">
            <v>40094</v>
          </cell>
        </row>
        <row r="286">
          <cell r="Q286">
            <v>40095</v>
          </cell>
        </row>
        <row r="287">
          <cell r="Q287">
            <v>40096</v>
          </cell>
        </row>
        <row r="288">
          <cell r="Q288">
            <v>40097</v>
          </cell>
        </row>
        <row r="289">
          <cell r="Q289">
            <v>40098</v>
          </cell>
        </row>
        <row r="290">
          <cell r="Q290">
            <v>40099</v>
          </cell>
        </row>
        <row r="291">
          <cell r="Q291">
            <v>40100</v>
          </cell>
        </row>
        <row r="292">
          <cell r="Q292">
            <v>40101</v>
          </cell>
        </row>
        <row r="293">
          <cell r="Q293">
            <v>40102</v>
          </cell>
        </row>
        <row r="294">
          <cell r="Q294">
            <v>40103</v>
          </cell>
        </row>
        <row r="295">
          <cell r="Q295">
            <v>40104</v>
          </cell>
        </row>
        <row r="296">
          <cell r="Q296">
            <v>40105</v>
          </cell>
        </row>
        <row r="297">
          <cell r="Q297">
            <v>40106</v>
          </cell>
        </row>
        <row r="298">
          <cell r="Q298">
            <v>40107</v>
          </cell>
        </row>
        <row r="299">
          <cell r="Q299">
            <v>40108</v>
          </cell>
        </row>
        <row r="300">
          <cell r="Q300">
            <v>40109</v>
          </cell>
        </row>
        <row r="301">
          <cell r="Q301">
            <v>40110</v>
          </cell>
        </row>
        <row r="302">
          <cell r="Q302">
            <v>40111</v>
          </cell>
        </row>
        <row r="303">
          <cell r="Q303">
            <v>40112</v>
          </cell>
        </row>
        <row r="304">
          <cell r="Q304">
            <v>40113</v>
          </cell>
        </row>
        <row r="305">
          <cell r="Q305">
            <v>40114</v>
          </cell>
        </row>
        <row r="306">
          <cell r="Q306">
            <v>40115</v>
          </cell>
        </row>
        <row r="307">
          <cell r="Q307">
            <v>40116</v>
          </cell>
        </row>
        <row r="308">
          <cell r="Q308">
            <v>40117</v>
          </cell>
        </row>
        <row r="309">
          <cell r="Q309">
            <v>40118</v>
          </cell>
        </row>
        <row r="310">
          <cell r="Q310">
            <v>40119</v>
          </cell>
        </row>
        <row r="311">
          <cell r="Q311">
            <v>40120</v>
          </cell>
        </row>
        <row r="312">
          <cell r="Q312">
            <v>40121</v>
          </cell>
        </row>
        <row r="313">
          <cell r="Q313">
            <v>40122</v>
          </cell>
        </row>
        <row r="314">
          <cell r="Q314">
            <v>40123</v>
          </cell>
        </row>
        <row r="315">
          <cell r="Q315">
            <v>40124</v>
          </cell>
        </row>
        <row r="316">
          <cell r="Q316">
            <v>40125</v>
          </cell>
        </row>
        <row r="317">
          <cell r="Q317">
            <v>40126</v>
          </cell>
        </row>
        <row r="318">
          <cell r="Q318">
            <v>40127</v>
          </cell>
        </row>
        <row r="319">
          <cell r="Q319">
            <v>40128</v>
          </cell>
        </row>
        <row r="320">
          <cell r="Q320">
            <v>40129</v>
          </cell>
        </row>
        <row r="321">
          <cell r="Q321">
            <v>40130</v>
          </cell>
        </row>
        <row r="322">
          <cell r="Q322">
            <v>40131</v>
          </cell>
        </row>
        <row r="323">
          <cell r="Q323">
            <v>40132</v>
          </cell>
        </row>
        <row r="324">
          <cell r="Q324">
            <v>40133</v>
          </cell>
        </row>
        <row r="325">
          <cell r="Q325">
            <v>40134</v>
          </cell>
        </row>
        <row r="326">
          <cell r="Q326">
            <v>40135</v>
          </cell>
        </row>
        <row r="327">
          <cell r="Q327">
            <v>40136</v>
          </cell>
        </row>
        <row r="328">
          <cell r="Q328">
            <v>40137</v>
          </cell>
        </row>
        <row r="329">
          <cell r="Q329">
            <v>40138</v>
          </cell>
        </row>
        <row r="330">
          <cell r="Q330">
            <v>40139</v>
          </cell>
        </row>
        <row r="331">
          <cell r="Q331">
            <v>40140</v>
          </cell>
        </row>
        <row r="332">
          <cell r="Q332">
            <v>40141</v>
          </cell>
        </row>
        <row r="333">
          <cell r="Q333">
            <v>40142</v>
          </cell>
        </row>
        <row r="334">
          <cell r="Q334">
            <v>40143</v>
          </cell>
        </row>
        <row r="335">
          <cell r="Q335">
            <v>40144</v>
          </cell>
        </row>
        <row r="336">
          <cell r="Q336">
            <v>40145</v>
          </cell>
        </row>
        <row r="337">
          <cell r="Q337">
            <v>40146</v>
          </cell>
        </row>
        <row r="338">
          <cell r="Q338">
            <v>40147</v>
          </cell>
        </row>
        <row r="339">
          <cell r="Q339">
            <v>40148</v>
          </cell>
        </row>
        <row r="340">
          <cell r="Q340">
            <v>40149</v>
          </cell>
        </row>
        <row r="341">
          <cell r="Q341">
            <v>40150</v>
          </cell>
        </row>
        <row r="342">
          <cell r="Q342">
            <v>40151</v>
          </cell>
        </row>
        <row r="343">
          <cell r="Q343">
            <v>40152</v>
          </cell>
        </row>
        <row r="344">
          <cell r="Q344">
            <v>40153</v>
          </cell>
        </row>
        <row r="345">
          <cell r="Q345">
            <v>40154</v>
          </cell>
        </row>
        <row r="346">
          <cell r="Q346">
            <v>40155</v>
          </cell>
        </row>
        <row r="347">
          <cell r="Q347">
            <v>40156</v>
          </cell>
        </row>
        <row r="348">
          <cell r="Q348">
            <v>40157</v>
          </cell>
        </row>
        <row r="349">
          <cell r="Q349">
            <v>40158</v>
          </cell>
        </row>
        <row r="350">
          <cell r="Q350">
            <v>40159</v>
          </cell>
        </row>
        <row r="351">
          <cell r="Q351">
            <v>40160</v>
          </cell>
        </row>
        <row r="352">
          <cell r="Q352">
            <v>40161</v>
          </cell>
        </row>
        <row r="353">
          <cell r="Q353">
            <v>40162</v>
          </cell>
        </row>
        <row r="354">
          <cell r="Q354">
            <v>40163</v>
          </cell>
        </row>
        <row r="355">
          <cell r="Q355">
            <v>40164</v>
          </cell>
        </row>
        <row r="356">
          <cell r="Q356">
            <v>40165</v>
          </cell>
        </row>
        <row r="357">
          <cell r="Q357">
            <v>40166</v>
          </cell>
        </row>
        <row r="358">
          <cell r="Q358">
            <v>40167</v>
          </cell>
        </row>
        <row r="359">
          <cell r="Q359">
            <v>40168</v>
          </cell>
        </row>
        <row r="360">
          <cell r="Q360">
            <v>40169</v>
          </cell>
        </row>
        <row r="361">
          <cell r="Q361">
            <v>40170</v>
          </cell>
        </row>
        <row r="362">
          <cell r="Q362">
            <v>40171</v>
          </cell>
        </row>
        <row r="363">
          <cell r="Q363">
            <v>40172</v>
          </cell>
        </row>
        <row r="364">
          <cell r="Q364">
            <v>40173</v>
          </cell>
        </row>
        <row r="365">
          <cell r="Q365">
            <v>40174</v>
          </cell>
        </row>
        <row r="366">
          <cell r="Q366">
            <v>40175</v>
          </cell>
        </row>
        <row r="367">
          <cell r="Q367">
            <v>40176</v>
          </cell>
        </row>
        <row r="368">
          <cell r="Q368">
            <v>40177</v>
          </cell>
        </row>
        <row r="369">
          <cell r="Q369">
            <v>40178</v>
          </cell>
        </row>
        <row r="370">
          <cell r="Q370">
            <v>40179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mero de Contratos"/>
      <sheetName val="Valor Contratos"/>
      <sheetName val="datos graficas"/>
      <sheetName val="Tabla dinamica"/>
      <sheetName val="CONVEVENIOS "/>
      <sheetName val="CONTRATOS-2009"/>
      <sheetName val="Concejal2008"/>
      <sheetName val="ADICIONES"/>
      <sheetName val="JULIO"/>
      <sheetName val="SEPTIEMBRE"/>
      <sheetName val="BASE DE DATOS"/>
      <sheetName val="Numero_de_Contratos"/>
      <sheetName val="Valor_Contratos"/>
      <sheetName val="datos_graficas"/>
      <sheetName val="Tabla_dinamica"/>
      <sheetName val="CONVEVENIOS_"/>
      <sheetName val="BASE_DE_DATOS"/>
      <sheetName val="Numero_de_Contratos1"/>
      <sheetName val="Valor_Contratos1"/>
      <sheetName val="datos_graficas1"/>
      <sheetName val="Tabla_dinamica1"/>
      <sheetName val="CONVEVENIOS_1"/>
      <sheetName val="BASE_DE_DATOS1"/>
      <sheetName val="Numero_de_Contratos3"/>
      <sheetName val="Valor_Contratos3"/>
      <sheetName val="datos_graficas3"/>
      <sheetName val="Tabla_dinamica3"/>
      <sheetName val="CONVEVENIOS_3"/>
      <sheetName val="BASE_DE_DATOS3"/>
      <sheetName val="Numero_de_Contratos2"/>
      <sheetName val="Valor_Contratos2"/>
      <sheetName val="datos_graficas2"/>
      <sheetName val="Tabla_dinamica2"/>
      <sheetName val="CONVEVENIOS_2"/>
      <sheetName val="BASE_DE_DATOS2"/>
      <sheetName val="Numero_de_Contratos4"/>
      <sheetName val="Valor_Contratos4"/>
      <sheetName val="datos_graficas4"/>
      <sheetName val="Tabla_dinamica4"/>
      <sheetName val="CONVEVENIOS_4"/>
      <sheetName val="BASE_DE_DATOS4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5">
          <cell r="B5" t="str">
            <v>01/2008</v>
          </cell>
        </row>
        <row r="6">
          <cell r="B6" t="str">
            <v>02/2008</v>
          </cell>
        </row>
        <row r="7">
          <cell r="B7" t="str">
            <v>03/2008</v>
          </cell>
        </row>
        <row r="8">
          <cell r="B8" t="str">
            <v>04/2008</v>
          </cell>
        </row>
        <row r="9">
          <cell r="B9" t="str">
            <v>05/2008</v>
          </cell>
        </row>
        <row r="10">
          <cell r="B10" t="str">
            <v>06/2008</v>
          </cell>
        </row>
        <row r="11">
          <cell r="B11" t="str">
            <v>07/2008</v>
          </cell>
        </row>
        <row r="12">
          <cell r="B12" t="str">
            <v>08/2008</v>
          </cell>
        </row>
        <row r="13">
          <cell r="B13" t="str">
            <v>09/2008</v>
          </cell>
        </row>
        <row r="14">
          <cell r="B14" t="str">
            <v>10/2008</v>
          </cell>
        </row>
        <row r="15">
          <cell r="B15" t="str">
            <v>11/2008</v>
          </cell>
        </row>
        <row r="16">
          <cell r="B16" t="str">
            <v>12/2008</v>
          </cell>
        </row>
        <row r="17">
          <cell r="B17" t="str">
            <v>13/2008</v>
          </cell>
        </row>
        <row r="18">
          <cell r="B18" t="str">
            <v>14/2008</v>
          </cell>
        </row>
        <row r="19">
          <cell r="B19" t="str">
            <v>15/2008</v>
          </cell>
        </row>
        <row r="20">
          <cell r="B20" t="str">
            <v>16/2008</v>
          </cell>
        </row>
        <row r="21">
          <cell r="B21" t="str">
            <v>17/2008</v>
          </cell>
        </row>
        <row r="22">
          <cell r="B22" t="str">
            <v>18/2008</v>
          </cell>
        </row>
        <row r="23">
          <cell r="B23" t="str">
            <v>19/2008</v>
          </cell>
        </row>
        <row r="24">
          <cell r="B24" t="str">
            <v>20/2008</v>
          </cell>
        </row>
        <row r="25">
          <cell r="B25" t="str">
            <v>21/2008</v>
          </cell>
        </row>
        <row r="26">
          <cell r="B26" t="str">
            <v>22/2008</v>
          </cell>
        </row>
        <row r="27">
          <cell r="B27" t="str">
            <v>23/2008</v>
          </cell>
        </row>
        <row r="28">
          <cell r="B28" t="str">
            <v>24/2008</v>
          </cell>
        </row>
        <row r="29">
          <cell r="B29" t="str">
            <v>25/2008</v>
          </cell>
        </row>
        <row r="30">
          <cell r="B30" t="str">
            <v>26/2008</v>
          </cell>
        </row>
        <row r="31">
          <cell r="B31" t="str">
            <v>27/2008</v>
          </cell>
        </row>
        <row r="32">
          <cell r="B32" t="str">
            <v>28/2008</v>
          </cell>
        </row>
        <row r="33">
          <cell r="B33" t="str">
            <v>29/2008</v>
          </cell>
        </row>
        <row r="34">
          <cell r="B34" t="str">
            <v>30/2008</v>
          </cell>
        </row>
        <row r="35">
          <cell r="B35" t="str">
            <v>31/2008</v>
          </cell>
        </row>
        <row r="36">
          <cell r="B36" t="str">
            <v>32/2008</v>
          </cell>
        </row>
        <row r="37">
          <cell r="B37" t="str">
            <v>33/2008</v>
          </cell>
        </row>
        <row r="38">
          <cell r="B38" t="str">
            <v>34/2008</v>
          </cell>
        </row>
        <row r="39">
          <cell r="B39" t="str">
            <v>35/2008</v>
          </cell>
        </row>
        <row r="40">
          <cell r="B40" t="str">
            <v>36/2008</v>
          </cell>
        </row>
        <row r="41">
          <cell r="B41" t="str">
            <v>37/2008</v>
          </cell>
        </row>
        <row r="42">
          <cell r="B42" t="str">
            <v>38/2008</v>
          </cell>
        </row>
        <row r="43">
          <cell r="B43" t="str">
            <v>39/2008</v>
          </cell>
        </row>
        <row r="44">
          <cell r="B44" t="str">
            <v>40/2008</v>
          </cell>
        </row>
        <row r="45">
          <cell r="B45" t="str">
            <v>41/2008</v>
          </cell>
        </row>
        <row r="46">
          <cell r="B46" t="str">
            <v>42/2008</v>
          </cell>
        </row>
        <row r="47">
          <cell r="B47" t="str">
            <v>43/2008</v>
          </cell>
        </row>
        <row r="48">
          <cell r="B48" t="str">
            <v>44/2008</v>
          </cell>
        </row>
        <row r="49">
          <cell r="B49" t="str">
            <v>45/2008</v>
          </cell>
        </row>
        <row r="50">
          <cell r="B50" t="str">
            <v>46/2008</v>
          </cell>
        </row>
        <row r="51">
          <cell r="B51" t="str">
            <v>47/2008</v>
          </cell>
        </row>
        <row r="52">
          <cell r="B52" t="str">
            <v>48/2008</v>
          </cell>
        </row>
        <row r="53">
          <cell r="B53" t="str">
            <v>49/2008</v>
          </cell>
        </row>
        <row r="54">
          <cell r="B54" t="str">
            <v>50/2008</v>
          </cell>
        </row>
        <row r="55">
          <cell r="B55" t="str">
            <v>51/2008</v>
          </cell>
        </row>
        <row r="56">
          <cell r="B56" t="str">
            <v>52/2008</v>
          </cell>
        </row>
        <row r="57">
          <cell r="B57" t="str">
            <v>53/2008</v>
          </cell>
        </row>
        <row r="58">
          <cell r="B58" t="str">
            <v>54/2008</v>
          </cell>
        </row>
        <row r="59">
          <cell r="B59" t="str">
            <v>55/2008</v>
          </cell>
        </row>
        <row r="60">
          <cell r="B60" t="str">
            <v>56/2008</v>
          </cell>
        </row>
        <row r="61">
          <cell r="B61" t="str">
            <v>57/2008</v>
          </cell>
        </row>
        <row r="62">
          <cell r="B62" t="str">
            <v>58/2008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ailto:wtovar@bomberosbogota.gov.co" TargetMode="External"/><Relationship Id="rId7" Type="http://schemas.openxmlformats.org/officeDocument/2006/relationships/hyperlink" Target="mailto:jlara@bomberosbogota.gov.co" TargetMode="External"/><Relationship Id="rId2" Type="http://schemas.openxmlformats.org/officeDocument/2006/relationships/hyperlink" Target="mailto:dmparra@bomberosbogota.gov.co" TargetMode="External"/><Relationship Id="rId1" Type="http://schemas.openxmlformats.org/officeDocument/2006/relationships/hyperlink" Target="mailto:amejia@bomberosbogota.gov.co" TargetMode="External"/><Relationship Id="rId6" Type="http://schemas.openxmlformats.org/officeDocument/2006/relationships/hyperlink" Target="mailto:jlara@bomberosbogota.gov.co" TargetMode="External"/><Relationship Id="rId5" Type="http://schemas.openxmlformats.org/officeDocument/2006/relationships/hyperlink" Target="mailto:mayala@bomberosbogota.gov.co" TargetMode="External"/><Relationship Id="rId4" Type="http://schemas.openxmlformats.org/officeDocument/2006/relationships/hyperlink" Target="mailto:erojas@bomberosbogota.gov.c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12697"/>
  <sheetViews>
    <sheetView tabSelected="1" zoomScale="90" zoomScaleNormal="90" zoomScaleSheetLayoutView="80" workbookViewId="0">
      <pane ySplit="10" topLeftCell="A11" activePane="bottomLeft" state="frozen"/>
      <selection pane="bottomLeft" activeCell="D1068" sqref="D1068"/>
    </sheetView>
  </sheetViews>
  <sheetFormatPr baseColWidth="10" defaultColWidth="11.42578125" defaultRowHeight="12.75" x14ac:dyDescent="0.2"/>
  <cols>
    <col min="1" max="1" width="21.42578125" style="204" customWidth="1"/>
    <col min="2" max="3" width="8.5703125" style="204" customWidth="1"/>
    <col min="4" max="4" width="27.42578125" style="204" customWidth="1"/>
    <col min="5" max="5" width="17.7109375" style="204" customWidth="1"/>
    <col min="6" max="16384" width="11.42578125" style="204"/>
  </cols>
  <sheetData>
    <row r="1" spans="1:5" s="165" customFormat="1" ht="33.75" hidden="1" customHeight="1" x14ac:dyDescent="0.4">
      <c r="A1" s="163" t="s">
        <v>0</v>
      </c>
      <c r="B1" s="163"/>
      <c r="C1" s="163"/>
      <c r="D1" s="163"/>
      <c r="E1" s="164"/>
    </row>
    <row r="2" spans="1:5" s="165" customFormat="1" ht="40.5" hidden="1" customHeight="1" x14ac:dyDescent="0.25">
      <c r="A2" s="166" t="s">
        <v>1</v>
      </c>
      <c r="B2" s="167" t="s">
        <v>2</v>
      </c>
      <c r="C2" s="168"/>
      <c r="D2" s="168"/>
      <c r="E2" s="164"/>
    </row>
    <row r="3" spans="1:5" s="165" customFormat="1" ht="28.5" hidden="1" customHeight="1" x14ac:dyDescent="0.2">
      <c r="A3" s="169" t="s">
        <v>4</v>
      </c>
      <c r="B3" s="170"/>
      <c r="C3" s="171"/>
      <c r="D3" s="172"/>
    </row>
    <row r="4" spans="1:5" s="165" customFormat="1" ht="33.75" hidden="1" customHeight="1" x14ac:dyDescent="0.2">
      <c r="A4" s="173" t="s">
        <v>5</v>
      </c>
      <c r="B4" s="174" t="s">
        <v>6</v>
      </c>
      <c r="C4" s="174" t="s">
        <v>7</v>
      </c>
      <c r="D4" s="175"/>
    </row>
    <row r="5" spans="1:5" s="180" customFormat="1" ht="24" hidden="1" customHeight="1" x14ac:dyDescent="0.2">
      <c r="A5" s="176" t="s">
        <v>8</v>
      </c>
      <c r="B5" s="177" t="s">
        <v>9</v>
      </c>
      <c r="C5" s="178">
        <v>45231</v>
      </c>
      <c r="D5" s="179"/>
      <c r="E5" s="165"/>
    </row>
    <row r="6" spans="1:5" s="165" customFormat="1" ht="35.25" hidden="1" customHeight="1" x14ac:dyDescent="0.25">
      <c r="B6" s="180"/>
      <c r="C6" s="180"/>
      <c r="D6" s="164"/>
    </row>
    <row r="7" spans="1:5" s="165" customFormat="1" ht="31.5" hidden="1" customHeight="1" x14ac:dyDescent="0.25">
      <c r="B7" s="180"/>
      <c r="C7" s="180"/>
      <c r="D7" s="164"/>
    </row>
    <row r="8" spans="1:5" s="185" customFormat="1" ht="34.5" hidden="1" customHeight="1" x14ac:dyDescent="0.2">
      <c r="A8" s="181" t="s">
        <v>13</v>
      </c>
      <c r="B8" s="182"/>
      <c r="C8" s="182"/>
      <c r="D8" s="183" t="s">
        <v>14</v>
      </c>
      <c r="E8" s="184" t="s">
        <v>15</v>
      </c>
    </row>
    <row r="9" spans="1:5" s="185" customFormat="1" ht="22.5" hidden="1" customHeight="1" x14ac:dyDescent="0.2">
      <c r="A9" s="181" t="s">
        <v>16</v>
      </c>
      <c r="B9" s="182"/>
      <c r="C9" s="182"/>
      <c r="D9" s="186"/>
      <c r="E9" s="187"/>
    </row>
    <row r="10" spans="1:5" s="188" customFormat="1" ht="39.75" customHeight="1" x14ac:dyDescent="0.2">
      <c r="A10" s="128" t="s">
        <v>17</v>
      </c>
      <c r="B10" s="223" t="s">
        <v>18</v>
      </c>
      <c r="C10" s="223" t="s">
        <v>19</v>
      </c>
      <c r="D10" s="224" t="s">
        <v>20</v>
      </c>
      <c r="E10" s="128" t="s">
        <v>27</v>
      </c>
    </row>
    <row r="11" spans="1:5" s="194" customFormat="1" ht="23.25" customHeight="1" x14ac:dyDescent="0.2">
      <c r="A11" s="189" t="s">
        <v>30</v>
      </c>
      <c r="B11" s="190">
        <v>9</v>
      </c>
      <c r="C11" s="191">
        <v>9</v>
      </c>
      <c r="D11" s="192" t="s">
        <v>31</v>
      </c>
      <c r="E11" s="193">
        <v>12274085</v>
      </c>
    </row>
    <row r="12" spans="1:5" s="194" customFormat="1" ht="23.25" customHeight="1" x14ac:dyDescent="0.2">
      <c r="A12" s="195" t="s">
        <v>36</v>
      </c>
      <c r="B12" s="196">
        <v>68</v>
      </c>
      <c r="C12" s="197">
        <v>7</v>
      </c>
      <c r="D12" s="198" t="s">
        <v>37</v>
      </c>
      <c r="E12" s="199">
        <v>9770996</v>
      </c>
    </row>
    <row r="13" spans="1:5" s="194" customFormat="1" ht="23.25" customHeight="1" x14ac:dyDescent="0.2">
      <c r="A13" s="195" t="s">
        <v>36</v>
      </c>
      <c r="B13" s="196">
        <v>68</v>
      </c>
      <c r="C13" s="197">
        <v>7</v>
      </c>
      <c r="D13" s="198" t="s">
        <v>40</v>
      </c>
      <c r="E13" s="199">
        <v>9770996</v>
      </c>
    </row>
    <row r="14" spans="1:5" s="194" customFormat="1" ht="23.25" customHeight="1" x14ac:dyDescent="0.2">
      <c r="A14" s="195" t="s">
        <v>36</v>
      </c>
      <c r="B14" s="196">
        <v>68</v>
      </c>
      <c r="C14" s="197">
        <v>7</v>
      </c>
      <c r="D14" s="198" t="s">
        <v>44</v>
      </c>
      <c r="E14" s="199">
        <v>9770996</v>
      </c>
    </row>
    <row r="15" spans="1:5" s="194" customFormat="1" ht="23.25" customHeight="1" x14ac:dyDescent="0.2">
      <c r="A15" s="195" t="s">
        <v>49</v>
      </c>
      <c r="B15" s="196">
        <v>115</v>
      </c>
      <c r="C15" s="197">
        <v>5</v>
      </c>
      <c r="D15" s="198" t="s">
        <v>51</v>
      </c>
      <c r="E15" s="199">
        <v>7996220</v>
      </c>
    </row>
    <row r="16" spans="1:5" s="194" customFormat="1" ht="23.25" customHeight="1" x14ac:dyDescent="0.2">
      <c r="A16" s="195" t="s">
        <v>53</v>
      </c>
      <c r="B16" s="196">
        <v>6</v>
      </c>
      <c r="C16" s="197">
        <v>5</v>
      </c>
      <c r="D16" s="198" t="s">
        <v>54</v>
      </c>
      <c r="E16" s="199">
        <v>7996220</v>
      </c>
    </row>
    <row r="17" spans="1:5" s="194" customFormat="1" ht="23.25" customHeight="1" x14ac:dyDescent="0.2">
      <c r="A17" s="195" t="s">
        <v>53</v>
      </c>
      <c r="B17" s="196">
        <v>6</v>
      </c>
      <c r="C17" s="197">
        <v>5</v>
      </c>
      <c r="D17" s="198" t="s">
        <v>55</v>
      </c>
      <c r="E17" s="199">
        <v>7996220</v>
      </c>
    </row>
    <row r="18" spans="1:5" s="194" customFormat="1" ht="23.25" customHeight="1" x14ac:dyDescent="0.2">
      <c r="A18" s="195" t="s">
        <v>56</v>
      </c>
      <c r="B18" s="196">
        <v>222</v>
      </c>
      <c r="C18" s="197">
        <v>26</v>
      </c>
      <c r="D18" s="198" t="s">
        <v>40</v>
      </c>
      <c r="E18" s="199">
        <v>6373321</v>
      </c>
    </row>
    <row r="19" spans="1:5" s="194" customFormat="1" ht="23.25" customHeight="1" x14ac:dyDescent="0.2">
      <c r="A19" s="195" t="s">
        <v>56</v>
      </c>
      <c r="B19" s="196">
        <v>222</v>
      </c>
      <c r="C19" s="197">
        <v>26</v>
      </c>
      <c r="D19" s="198" t="s">
        <v>37</v>
      </c>
      <c r="E19" s="199">
        <v>6373321</v>
      </c>
    </row>
    <row r="20" spans="1:5" s="194" customFormat="1" ht="23.25" customHeight="1" x14ac:dyDescent="0.2">
      <c r="A20" s="195" t="s">
        <v>56</v>
      </c>
      <c r="B20" s="196">
        <v>222</v>
      </c>
      <c r="C20" s="197">
        <v>26</v>
      </c>
      <c r="D20" s="198" t="s">
        <v>60</v>
      </c>
      <c r="E20" s="199">
        <v>6373321</v>
      </c>
    </row>
    <row r="21" spans="1:5" s="194" customFormat="1" ht="23.25" customHeight="1" x14ac:dyDescent="0.2">
      <c r="A21" s="195" t="s">
        <v>56</v>
      </c>
      <c r="B21" s="196">
        <v>222</v>
      </c>
      <c r="C21" s="197">
        <v>20</v>
      </c>
      <c r="D21" s="198" t="s">
        <v>60</v>
      </c>
      <c r="E21" s="199">
        <v>5595190</v>
      </c>
    </row>
    <row r="22" spans="1:5" s="194" customFormat="1" ht="23.25" customHeight="1" x14ac:dyDescent="0.2">
      <c r="A22" s="195" t="s">
        <v>56</v>
      </c>
      <c r="B22" s="196">
        <v>222</v>
      </c>
      <c r="C22" s="197">
        <v>20</v>
      </c>
      <c r="D22" s="198" t="s">
        <v>37</v>
      </c>
      <c r="E22" s="199">
        <v>5595190</v>
      </c>
    </row>
    <row r="23" spans="1:5" s="194" customFormat="1" ht="23.25" customHeight="1" x14ac:dyDescent="0.2">
      <c r="A23" s="195" t="s">
        <v>56</v>
      </c>
      <c r="B23" s="196">
        <v>222</v>
      </c>
      <c r="C23" s="197">
        <v>22</v>
      </c>
      <c r="D23" s="198" t="s">
        <v>37</v>
      </c>
      <c r="E23" s="199">
        <v>5897967</v>
      </c>
    </row>
    <row r="24" spans="1:5" s="194" customFormat="1" ht="23.25" customHeight="1" x14ac:dyDescent="0.2">
      <c r="A24" s="195" t="s">
        <v>66</v>
      </c>
      <c r="B24" s="197">
        <v>219</v>
      </c>
      <c r="C24" s="197">
        <v>17</v>
      </c>
      <c r="D24" s="198" t="s">
        <v>60</v>
      </c>
      <c r="E24" s="199">
        <v>5127110</v>
      </c>
    </row>
    <row r="25" spans="1:5" s="194" customFormat="1" ht="23.25" customHeight="1" x14ac:dyDescent="0.2">
      <c r="A25" s="195" t="s">
        <v>56</v>
      </c>
      <c r="B25" s="196">
        <v>222</v>
      </c>
      <c r="C25" s="197">
        <v>24</v>
      </c>
      <c r="D25" s="198" t="s">
        <v>60</v>
      </c>
      <c r="E25" s="199">
        <v>5948029</v>
      </c>
    </row>
    <row r="26" spans="1:5" s="194" customFormat="1" ht="23.25" customHeight="1" x14ac:dyDescent="0.2">
      <c r="A26" s="195" t="s">
        <v>68</v>
      </c>
      <c r="B26" s="196">
        <v>419</v>
      </c>
      <c r="C26" s="197">
        <v>21</v>
      </c>
      <c r="D26" s="198" t="s">
        <v>44</v>
      </c>
      <c r="E26" s="199">
        <v>3428480</v>
      </c>
    </row>
    <row r="27" spans="1:5" s="194" customFormat="1" ht="23.25" customHeight="1" x14ac:dyDescent="0.2">
      <c r="A27" s="195" t="s">
        <v>68</v>
      </c>
      <c r="B27" s="196">
        <v>419</v>
      </c>
      <c r="C27" s="197">
        <v>21</v>
      </c>
      <c r="D27" s="198" t="s">
        <v>44</v>
      </c>
      <c r="E27" s="199">
        <v>3428480</v>
      </c>
    </row>
    <row r="28" spans="1:5" s="194" customFormat="1" ht="23.25" customHeight="1" x14ac:dyDescent="0.2">
      <c r="A28" s="195" t="s">
        <v>73</v>
      </c>
      <c r="B28" s="196">
        <v>411</v>
      </c>
      <c r="C28" s="197">
        <v>27</v>
      </c>
      <c r="D28" s="198" t="s">
        <v>44</v>
      </c>
      <c r="E28" s="199">
        <v>3735415</v>
      </c>
    </row>
    <row r="29" spans="1:5" s="194" customFormat="1" ht="23.25" customHeight="1" x14ac:dyDescent="0.2">
      <c r="A29" s="195" t="s">
        <v>74</v>
      </c>
      <c r="B29" s="196">
        <v>407</v>
      </c>
      <c r="C29" s="197">
        <v>27</v>
      </c>
      <c r="D29" s="198" t="s">
        <v>37</v>
      </c>
      <c r="E29" s="199">
        <v>3735415</v>
      </c>
    </row>
    <row r="30" spans="1:5" s="194" customFormat="1" ht="23.25" customHeight="1" x14ac:dyDescent="0.2">
      <c r="A30" s="195" t="s">
        <v>74</v>
      </c>
      <c r="B30" s="196">
        <v>407</v>
      </c>
      <c r="C30" s="197">
        <v>27</v>
      </c>
      <c r="D30" s="198" t="s">
        <v>60</v>
      </c>
      <c r="E30" s="199">
        <v>3735415</v>
      </c>
    </row>
    <row r="31" spans="1:5" s="194" customFormat="1" ht="23.25" customHeight="1" x14ac:dyDescent="0.2">
      <c r="A31" s="195" t="s">
        <v>74</v>
      </c>
      <c r="B31" s="196">
        <v>407</v>
      </c>
      <c r="C31" s="197">
        <v>20</v>
      </c>
      <c r="D31" s="198" t="s">
        <v>60</v>
      </c>
      <c r="E31" s="199">
        <v>3318663</v>
      </c>
    </row>
    <row r="32" spans="1:5" s="194" customFormat="1" ht="23.25" customHeight="1" x14ac:dyDescent="0.2">
      <c r="A32" s="195" t="s">
        <v>78</v>
      </c>
      <c r="B32" s="196">
        <v>417</v>
      </c>
      <c r="C32" s="197">
        <v>18</v>
      </c>
      <c r="D32" s="198" t="s">
        <v>44</v>
      </c>
      <c r="E32" s="199">
        <v>3099033</v>
      </c>
    </row>
    <row r="33" spans="1:5" s="194" customFormat="1" ht="23.25" customHeight="1" x14ac:dyDescent="0.2">
      <c r="A33" s="195" t="s">
        <v>68</v>
      </c>
      <c r="B33" s="196">
        <v>419</v>
      </c>
      <c r="C33" s="197">
        <v>21</v>
      </c>
      <c r="D33" s="198" t="s">
        <v>44</v>
      </c>
      <c r="E33" s="199">
        <v>3428480</v>
      </c>
    </row>
    <row r="34" spans="1:5" s="194" customFormat="1" ht="23.25" customHeight="1" x14ac:dyDescent="0.2">
      <c r="A34" s="195" t="s">
        <v>68</v>
      </c>
      <c r="B34" s="196">
        <v>419</v>
      </c>
      <c r="C34" s="197">
        <v>21</v>
      </c>
      <c r="D34" s="198" t="s">
        <v>44</v>
      </c>
      <c r="E34" s="199">
        <v>3428480</v>
      </c>
    </row>
    <row r="35" spans="1:5" s="194" customFormat="1" ht="23.25" customHeight="1" x14ac:dyDescent="0.2">
      <c r="A35" s="195" t="s">
        <v>68</v>
      </c>
      <c r="B35" s="196">
        <v>419</v>
      </c>
      <c r="C35" s="197">
        <v>21</v>
      </c>
      <c r="D35" s="198" t="s">
        <v>44</v>
      </c>
      <c r="E35" s="199">
        <v>3428480</v>
      </c>
    </row>
    <row r="36" spans="1:5" s="194" customFormat="1" ht="23.25" customHeight="1" x14ac:dyDescent="0.2">
      <c r="A36" s="195" t="s">
        <v>68</v>
      </c>
      <c r="B36" s="196">
        <v>419</v>
      </c>
      <c r="C36" s="197">
        <v>21</v>
      </c>
      <c r="D36" s="198" t="s">
        <v>44</v>
      </c>
      <c r="E36" s="199">
        <v>3428480</v>
      </c>
    </row>
    <row r="37" spans="1:5" s="194" customFormat="1" ht="23.25" customHeight="1" x14ac:dyDescent="0.2">
      <c r="A37" s="195" t="s">
        <v>82</v>
      </c>
      <c r="B37" s="196">
        <v>440</v>
      </c>
      <c r="C37" s="197">
        <v>19</v>
      </c>
      <c r="D37" s="192" t="s">
        <v>83</v>
      </c>
      <c r="E37" s="199">
        <v>3221054</v>
      </c>
    </row>
    <row r="38" spans="1:5" s="194" customFormat="1" ht="23.25" customHeight="1" x14ac:dyDescent="0.2">
      <c r="A38" s="195" t="s">
        <v>82</v>
      </c>
      <c r="B38" s="196">
        <v>440</v>
      </c>
      <c r="C38" s="197">
        <v>18</v>
      </c>
      <c r="D38" s="192" t="s">
        <v>37</v>
      </c>
      <c r="E38" s="199">
        <v>3099033</v>
      </c>
    </row>
    <row r="39" spans="1:5" s="194" customFormat="1" ht="23.25" customHeight="1" x14ac:dyDescent="0.2">
      <c r="A39" s="195" t="s">
        <v>78</v>
      </c>
      <c r="B39" s="196">
        <v>417</v>
      </c>
      <c r="C39" s="197">
        <v>18</v>
      </c>
      <c r="D39" s="198" t="s">
        <v>44</v>
      </c>
      <c r="E39" s="199">
        <v>3099033</v>
      </c>
    </row>
    <row r="40" spans="1:5" s="194" customFormat="1" ht="23.25" customHeight="1" x14ac:dyDescent="0.2">
      <c r="A40" s="195" t="s">
        <v>78</v>
      </c>
      <c r="B40" s="196">
        <v>417</v>
      </c>
      <c r="C40" s="197">
        <v>18</v>
      </c>
      <c r="D40" s="198" t="s">
        <v>44</v>
      </c>
      <c r="E40" s="199">
        <v>3099033</v>
      </c>
    </row>
    <row r="41" spans="1:5" s="194" customFormat="1" ht="23.25" customHeight="1" x14ac:dyDescent="0.2">
      <c r="A41" s="195" t="s">
        <v>78</v>
      </c>
      <c r="B41" s="196">
        <v>417</v>
      </c>
      <c r="C41" s="197">
        <v>18</v>
      </c>
      <c r="D41" s="198" t="s">
        <v>44</v>
      </c>
      <c r="E41" s="199">
        <v>3099033</v>
      </c>
    </row>
    <row r="42" spans="1:5" s="194" customFormat="1" ht="23.25" customHeight="1" x14ac:dyDescent="0.2">
      <c r="A42" s="195" t="s">
        <v>90</v>
      </c>
      <c r="B42" s="196">
        <v>475</v>
      </c>
      <c r="C42" s="197">
        <v>15</v>
      </c>
      <c r="D42" s="198" t="s">
        <v>44</v>
      </c>
      <c r="E42" s="199">
        <v>2806193</v>
      </c>
    </row>
    <row r="43" spans="1:5" s="194" customFormat="1" ht="23.25" customHeight="1" x14ac:dyDescent="0.2">
      <c r="A43" s="195" t="s">
        <v>92</v>
      </c>
      <c r="B43" s="196">
        <v>413</v>
      </c>
      <c r="C43" s="197">
        <v>17</v>
      </c>
      <c r="D43" s="198" t="s">
        <v>44</v>
      </c>
      <c r="E43" s="199">
        <v>3001419</v>
      </c>
    </row>
    <row r="44" spans="1:5" s="194" customFormat="1" ht="23.25" customHeight="1" x14ac:dyDescent="0.2">
      <c r="A44" s="195" t="s">
        <v>78</v>
      </c>
      <c r="B44" s="196">
        <v>417</v>
      </c>
      <c r="C44" s="197">
        <v>18</v>
      </c>
      <c r="D44" s="198" t="s">
        <v>44</v>
      </c>
      <c r="E44" s="199">
        <v>3099033</v>
      </c>
    </row>
    <row r="45" spans="1:5" s="194" customFormat="1" ht="23.25" customHeight="1" x14ac:dyDescent="0.2">
      <c r="A45" s="195" t="s">
        <v>78</v>
      </c>
      <c r="B45" s="196">
        <v>417</v>
      </c>
      <c r="C45" s="197">
        <v>18</v>
      </c>
      <c r="D45" s="198" t="s">
        <v>44</v>
      </c>
      <c r="E45" s="199">
        <v>3099033</v>
      </c>
    </row>
    <row r="46" spans="1:5" s="194" customFormat="1" ht="23.25" customHeight="1" x14ac:dyDescent="0.2">
      <c r="A46" s="195" t="s">
        <v>78</v>
      </c>
      <c r="B46" s="196">
        <v>417</v>
      </c>
      <c r="C46" s="197">
        <v>18</v>
      </c>
      <c r="D46" s="198" t="s">
        <v>44</v>
      </c>
      <c r="E46" s="199">
        <v>3099033</v>
      </c>
    </row>
    <row r="47" spans="1:5" s="194" customFormat="1" ht="23.25" customHeight="1" x14ac:dyDescent="0.2">
      <c r="A47" s="195" t="s">
        <v>78</v>
      </c>
      <c r="B47" s="196">
        <v>417</v>
      </c>
      <c r="C47" s="197">
        <v>18</v>
      </c>
      <c r="D47" s="198" t="s">
        <v>44</v>
      </c>
      <c r="E47" s="199">
        <v>3099033</v>
      </c>
    </row>
    <row r="48" spans="1:5" s="194" customFormat="1" ht="23.25" customHeight="1" x14ac:dyDescent="0.2">
      <c r="A48" s="195" t="s">
        <v>78</v>
      </c>
      <c r="B48" s="196">
        <v>417</v>
      </c>
      <c r="C48" s="197">
        <v>18</v>
      </c>
      <c r="D48" s="198" t="s">
        <v>44</v>
      </c>
      <c r="E48" s="199">
        <v>3099033</v>
      </c>
    </row>
    <row r="49" spans="1:5" s="194" customFormat="1" ht="23.25" customHeight="1" x14ac:dyDescent="0.2">
      <c r="A49" s="195" t="s">
        <v>90</v>
      </c>
      <c r="B49" s="196">
        <v>475</v>
      </c>
      <c r="C49" s="197">
        <v>15</v>
      </c>
      <c r="D49" s="198" t="s">
        <v>44</v>
      </c>
      <c r="E49" s="199">
        <v>2806193</v>
      </c>
    </row>
    <row r="50" spans="1:5" s="194" customFormat="1" ht="23.25" customHeight="1" x14ac:dyDescent="0.2">
      <c r="A50" s="195" t="s">
        <v>90</v>
      </c>
      <c r="B50" s="196">
        <v>475</v>
      </c>
      <c r="C50" s="197">
        <v>15</v>
      </c>
      <c r="D50" s="198" t="s">
        <v>44</v>
      </c>
      <c r="E50" s="199">
        <v>2806193</v>
      </c>
    </row>
    <row r="51" spans="1:5" s="194" customFormat="1" ht="23.25" customHeight="1" x14ac:dyDescent="0.2">
      <c r="A51" s="195" t="s">
        <v>90</v>
      </c>
      <c r="B51" s="196">
        <v>475</v>
      </c>
      <c r="C51" s="197">
        <v>15</v>
      </c>
      <c r="D51" s="198" t="s">
        <v>44</v>
      </c>
      <c r="E51" s="199">
        <v>2806193</v>
      </c>
    </row>
    <row r="52" spans="1:5" s="194" customFormat="1" ht="23.25" customHeight="1" x14ac:dyDescent="0.2">
      <c r="A52" s="195" t="s">
        <v>78</v>
      </c>
      <c r="B52" s="196">
        <v>417</v>
      </c>
      <c r="C52" s="197">
        <v>18</v>
      </c>
      <c r="D52" s="198" t="s">
        <v>44</v>
      </c>
      <c r="E52" s="199">
        <v>3099033</v>
      </c>
    </row>
    <row r="53" spans="1:5" s="194" customFormat="1" ht="23.25" customHeight="1" x14ac:dyDescent="0.2">
      <c r="A53" s="195" t="s">
        <v>78</v>
      </c>
      <c r="B53" s="196">
        <v>417</v>
      </c>
      <c r="C53" s="197">
        <v>18</v>
      </c>
      <c r="D53" s="198" t="s">
        <v>44</v>
      </c>
      <c r="E53" s="199">
        <v>3099033</v>
      </c>
    </row>
    <row r="54" spans="1:5" s="194" customFormat="1" ht="23.25" customHeight="1" x14ac:dyDescent="0.2">
      <c r="A54" s="195" t="s">
        <v>78</v>
      </c>
      <c r="B54" s="196">
        <v>417</v>
      </c>
      <c r="C54" s="197">
        <v>18</v>
      </c>
      <c r="D54" s="198" t="s">
        <v>44</v>
      </c>
      <c r="E54" s="199">
        <v>3099033</v>
      </c>
    </row>
    <row r="55" spans="1:5" s="194" customFormat="1" ht="23.25" customHeight="1" x14ac:dyDescent="0.2">
      <c r="A55" s="195" t="s">
        <v>92</v>
      </c>
      <c r="B55" s="196">
        <v>413</v>
      </c>
      <c r="C55" s="197">
        <v>17</v>
      </c>
      <c r="D55" s="198" t="s">
        <v>44</v>
      </c>
      <c r="E55" s="199">
        <v>3001419</v>
      </c>
    </row>
    <row r="56" spans="1:5" s="194" customFormat="1" ht="23.25" customHeight="1" x14ac:dyDescent="0.2">
      <c r="A56" s="195" t="s">
        <v>78</v>
      </c>
      <c r="B56" s="196">
        <v>417</v>
      </c>
      <c r="C56" s="197">
        <v>18</v>
      </c>
      <c r="D56" s="198" t="s">
        <v>44</v>
      </c>
      <c r="E56" s="199">
        <v>3099033</v>
      </c>
    </row>
    <row r="57" spans="1:5" s="194" customFormat="1" ht="23.25" customHeight="1" x14ac:dyDescent="0.2">
      <c r="A57" s="195" t="s">
        <v>78</v>
      </c>
      <c r="B57" s="196">
        <v>417</v>
      </c>
      <c r="C57" s="197">
        <v>18</v>
      </c>
      <c r="D57" s="198" t="s">
        <v>44</v>
      </c>
      <c r="E57" s="199">
        <v>3099033</v>
      </c>
    </row>
    <row r="58" spans="1:5" s="194" customFormat="1" ht="23.25" customHeight="1" x14ac:dyDescent="0.2">
      <c r="A58" s="195" t="s">
        <v>90</v>
      </c>
      <c r="B58" s="196">
        <v>475</v>
      </c>
      <c r="C58" s="197">
        <v>15</v>
      </c>
      <c r="D58" s="198" t="s">
        <v>44</v>
      </c>
      <c r="E58" s="199">
        <v>2806193</v>
      </c>
    </row>
    <row r="59" spans="1:5" s="194" customFormat="1" ht="23.25" customHeight="1" x14ac:dyDescent="0.2">
      <c r="A59" s="195" t="s">
        <v>78</v>
      </c>
      <c r="B59" s="196">
        <v>417</v>
      </c>
      <c r="C59" s="197">
        <v>18</v>
      </c>
      <c r="D59" s="198" t="s">
        <v>44</v>
      </c>
      <c r="E59" s="199">
        <v>3099033</v>
      </c>
    </row>
    <row r="60" spans="1:5" s="194" customFormat="1" ht="23.25" customHeight="1" x14ac:dyDescent="0.2">
      <c r="A60" s="195" t="s">
        <v>78</v>
      </c>
      <c r="B60" s="196">
        <v>417</v>
      </c>
      <c r="C60" s="197">
        <v>18</v>
      </c>
      <c r="D60" s="198" t="s">
        <v>44</v>
      </c>
      <c r="E60" s="199">
        <v>3099033</v>
      </c>
    </row>
    <row r="61" spans="1:5" s="194" customFormat="1" ht="23.25" customHeight="1" x14ac:dyDescent="0.2">
      <c r="A61" s="195" t="s">
        <v>78</v>
      </c>
      <c r="B61" s="196">
        <v>417</v>
      </c>
      <c r="C61" s="197">
        <v>18</v>
      </c>
      <c r="D61" s="198" t="s">
        <v>44</v>
      </c>
      <c r="E61" s="199">
        <v>3099033</v>
      </c>
    </row>
    <row r="62" spans="1:5" s="194" customFormat="1" ht="23.25" customHeight="1" x14ac:dyDescent="0.2">
      <c r="A62" s="195" t="s">
        <v>68</v>
      </c>
      <c r="B62" s="196">
        <v>419</v>
      </c>
      <c r="C62" s="197">
        <v>21</v>
      </c>
      <c r="D62" s="198" t="s">
        <v>44</v>
      </c>
      <c r="E62" s="199">
        <v>3428480</v>
      </c>
    </row>
    <row r="63" spans="1:5" s="194" customFormat="1" ht="23.25" customHeight="1" x14ac:dyDescent="0.2">
      <c r="A63" s="195" t="s">
        <v>101</v>
      </c>
      <c r="B63" s="196">
        <v>418</v>
      </c>
      <c r="C63" s="197">
        <v>19</v>
      </c>
      <c r="D63" s="198" t="s">
        <v>44</v>
      </c>
      <c r="E63" s="199">
        <v>3221054</v>
      </c>
    </row>
    <row r="64" spans="1:5" s="194" customFormat="1" ht="23.25" customHeight="1" x14ac:dyDescent="0.2">
      <c r="A64" s="195" t="s">
        <v>101</v>
      </c>
      <c r="B64" s="196">
        <v>418</v>
      </c>
      <c r="C64" s="197">
        <v>19</v>
      </c>
      <c r="D64" s="198" t="s">
        <v>44</v>
      </c>
      <c r="E64" s="199">
        <v>3221054</v>
      </c>
    </row>
    <row r="65" spans="1:5" s="194" customFormat="1" ht="23.25" customHeight="1" x14ac:dyDescent="0.2">
      <c r="A65" s="195" t="s">
        <v>101</v>
      </c>
      <c r="B65" s="196">
        <v>418</v>
      </c>
      <c r="C65" s="197">
        <v>19</v>
      </c>
      <c r="D65" s="198" t="s">
        <v>44</v>
      </c>
      <c r="E65" s="199">
        <v>3221054</v>
      </c>
    </row>
    <row r="66" spans="1:5" s="194" customFormat="1" ht="23.25" customHeight="1" x14ac:dyDescent="0.2">
      <c r="A66" s="195" t="s">
        <v>101</v>
      </c>
      <c r="B66" s="196">
        <v>418</v>
      </c>
      <c r="C66" s="197">
        <v>19</v>
      </c>
      <c r="D66" s="198" t="s">
        <v>44</v>
      </c>
      <c r="E66" s="199">
        <v>3221054</v>
      </c>
    </row>
    <row r="67" spans="1:5" s="194" customFormat="1" ht="23.25" customHeight="1" x14ac:dyDescent="0.2">
      <c r="A67" s="195" t="s">
        <v>101</v>
      </c>
      <c r="B67" s="196">
        <v>418</v>
      </c>
      <c r="C67" s="197">
        <v>19</v>
      </c>
      <c r="D67" s="198" t="s">
        <v>44</v>
      </c>
      <c r="E67" s="199">
        <v>3221054</v>
      </c>
    </row>
    <row r="68" spans="1:5" s="194" customFormat="1" ht="23.25" customHeight="1" x14ac:dyDescent="0.2">
      <c r="A68" s="195" t="s">
        <v>78</v>
      </c>
      <c r="B68" s="196">
        <v>417</v>
      </c>
      <c r="C68" s="197">
        <v>18</v>
      </c>
      <c r="D68" s="198" t="s">
        <v>44</v>
      </c>
      <c r="E68" s="199">
        <v>3099033</v>
      </c>
    </row>
    <row r="69" spans="1:5" s="194" customFormat="1" ht="23.25" customHeight="1" x14ac:dyDescent="0.2">
      <c r="A69" s="195" t="s">
        <v>78</v>
      </c>
      <c r="B69" s="196">
        <v>417</v>
      </c>
      <c r="C69" s="197">
        <v>18</v>
      </c>
      <c r="D69" s="198" t="s">
        <v>44</v>
      </c>
      <c r="E69" s="199">
        <v>3099033</v>
      </c>
    </row>
    <row r="70" spans="1:5" s="194" customFormat="1" ht="23.25" customHeight="1" x14ac:dyDescent="0.2">
      <c r="A70" s="195" t="s">
        <v>90</v>
      </c>
      <c r="B70" s="196">
        <v>475</v>
      </c>
      <c r="C70" s="197">
        <v>15</v>
      </c>
      <c r="D70" s="198" t="s">
        <v>44</v>
      </c>
      <c r="E70" s="199">
        <v>2806193</v>
      </c>
    </row>
    <row r="71" spans="1:5" s="194" customFormat="1" ht="23.25" customHeight="1" x14ac:dyDescent="0.2">
      <c r="A71" s="195" t="s">
        <v>78</v>
      </c>
      <c r="B71" s="196">
        <v>417</v>
      </c>
      <c r="C71" s="197">
        <v>18</v>
      </c>
      <c r="D71" s="198" t="s">
        <v>44</v>
      </c>
      <c r="E71" s="199">
        <v>3099033</v>
      </c>
    </row>
    <row r="72" spans="1:5" s="194" customFormat="1" ht="23.25" customHeight="1" x14ac:dyDescent="0.2">
      <c r="A72" s="195" t="s">
        <v>90</v>
      </c>
      <c r="B72" s="196">
        <v>475</v>
      </c>
      <c r="C72" s="197">
        <v>15</v>
      </c>
      <c r="D72" s="198" t="s">
        <v>44</v>
      </c>
      <c r="E72" s="199">
        <v>2806193</v>
      </c>
    </row>
    <row r="73" spans="1:5" s="194" customFormat="1" ht="23.25" customHeight="1" x14ac:dyDescent="0.2">
      <c r="A73" s="195" t="s">
        <v>90</v>
      </c>
      <c r="B73" s="196">
        <v>475</v>
      </c>
      <c r="C73" s="197">
        <v>15</v>
      </c>
      <c r="D73" s="198" t="s">
        <v>44</v>
      </c>
      <c r="E73" s="199">
        <v>2806193</v>
      </c>
    </row>
    <row r="74" spans="1:5" s="194" customFormat="1" ht="23.25" customHeight="1" x14ac:dyDescent="0.2">
      <c r="A74" s="195" t="s">
        <v>92</v>
      </c>
      <c r="B74" s="196">
        <v>413</v>
      </c>
      <c r="C74" s="197">
        <v>17</v>
      </c>
      <c r="D74" s="198" t="s">
        <v>44</v>
      </c>
      <c r="E74" s="199">
        <v>3001419</v>
      </c>
    </row>
    <row r="75" spans="1:5" s="194" customFormat="1" ht="23.25" customHeight="1" x14ac:dyDescent="0.2">
      <c r="A75" s="195" t="s">
        <v>92</v>
      </c>
      <c r="B75" s="196">
        <v>413</v>
      </c>
      <c r="C75" s="197">
        <v>17</v>
      </c>
      <c r="D75" s="198" t="s">
        <v>44</v>
      </c>
      <c r="E75" s="199">
        <v>3001419</v>
      </c>
    </row>
    <row r="76" spans="1:5" s="194" customFormat="1" ht="23.25" customHeight="1" x14ac:dyDescent="0.2">
      <c r="A76" s="195" t="s">
        <v>90</v>
      </c>
      <c r="B76" s="196">
        <v>475</v>
      </c>
      <c r="C76" s="197">
        <v>15</v>
      </c>
      <c r="D76" s="198" t="s">
        <v>44</v>
      </c>
      <c r="E76" s="199">
        <v>2806193</v>
      </c>
    </row>
    <row r="77" spans="1:5" s="194" customFormat="1" ht="23.25" customHeight="1" x14ac:dyDescent="0.2">
      <c r="A77" s="195" t="s">
        <v>90</v>
      </c>
      <c r="B77" s="196">
        <v>475</v>
      </c>
      <c r="C77" s="197">
        <v>15</v>
      </c>
      <c r="D77" s="198" t="s">
        <v>44</v>
      </c>
      <c r="E77" s="199">
        <v>2806193</v>
      </c>
    </row>
    <row r="78" spans="1:5" s="194" customFormat="1" ht="23.25" customHeight="1" x14ac:dyDescent="0.2">
      <c r="A78" s="195" t="s">
        <v>90</v>
      </c>
      <c r="B78" s="196">
        <v>475</v>
      </c>
      <c r="C78" s="197">
        <v>15</v>
      </c>
      <c r="D78" s="198" t="s">
        <v>44</v>
      </c>
      <c r="E78" s="199">
        <v>2806193</v>
      </c>
    </row>
    <row r="79" spans="1:5" s="194" customFormat="1" ht="23.25" customHeight="1" x14ac:dyDescent="0.2">
      <c r="A79" s="195" t="s">
        <v>78</v>
      </c>
      <c r="B79" s="196">
        <v>417</v>
      </c>
      <c r="C79" s="197">
        <v>18</v>
      </c>
      <c r="D79" s="198" t="s">
        <v>44</v>
      </c>
      <c r="E79" s="199">
        <v>3099033</v>
      </c>
    </row>
    <row r="80" spans="1:5" s="194" customFormat="1" ht="23.25" customHeight="1" x14ac:dyDescent="0.2">
      <c r="A80" s="195" t="s">
        <v>92</v>
      </c>
      <c r="B80" s="196">
        <v>413</v>
      </c>
      <c r="C80" s="197">
        <v>17</v>
      </c>
      <c r="D80" s="198" t="s">
        <v>44</v>
      </c>
      <c r="E80" s="199">
        <v>3001419</v>
      </c>
    </row>
    <row r="81" spans="1:5" s="194" customFormat="1" ht="23.25" customHeight="1" x14ac:dyDescent="0.2">
      <c r="A81" s="195" t="s">
        <v>90</v>
      </c>
      <c r="B81" s="196">
        <v>475</v>
      </c>
      <c r="C81" s="197">
        <v>15</v>
      </c>
      <c r="D81" s="198" t="s">
        <v>44</v>
      </c>
      <c r="E81" s="199">
        <v>2806193</v>
      </c>
    </row>
    <row r="82" spans="1:5" s="194" customFormat="1" ht="23.25" customHeight="1" x14ac:dyDescent="0.2">
      <c r="A82" s="195" t="s">
        <v>92</v>
      </c>
      <c r="B82" s="196">
        <v>413</v>
      </c>
      <c r="C82" s="197">
        <v>17</v>
      </c>
      <c r="D82" s="198" t="s">
        <v>44</v>
      </c>
      <c r="E82" s="199">
        <v>3001419</v>
      </c>
    </row>
    <row r="83" spans="1:5" s="194" customFormat="1" ht="23.25" customHeight="1" x14ac:dyDescent="0.2">
      <c r="A83" s="195" t="s">
        <v>90</v>
      </c>
      <c r="B83" s="196">
        <v>475</v>
      </c>
      <c r="C83" s="197">
        <v>15</v>
      </c>
      <c r="D83" s="198" t="s">
        <v>44</v>
      </c>
      <c r="E83" s="199">
        <v>2806193</v>
      </c>
    </row>
    <row r="84" spans="1:5" s="194" customFormat="1" ht="23.25" customHeight="1" x14ac:dyDescent="0.2">
      <c r="A84" s="195" t="s">
        <v>92</v>
      </c>
      <c r="B84" s="196">
        <v>413</v>
      </c>
      <c r="C84" s="197">
        <v>17</v>
      </c>
      <c r="D84" s="198" t="s">
        <v>44</v>
      </c>
      <c r="E84" s="199">
        <v>3001419</v>
      </c>
    </row>
    <row r="85" spans="1:5" s="194" customFormat="1" ht="23.25" customHeight="1" x14ac:dyDescent="0.2">
      <c r="A85" s="195" t="s">
        <v>78</v>
      </c>
      <c r="B85" s="196">
        <v>417</v>
      </c>
      <c r="C85" s="197">
        <v>18</v>
      </c>
      <c r="D85" s="198" t="s">
        <v>44</v>
      </c>
      <c r="E85" s="199">
        <v>3099033</v>
      </c>
    </row>
    <row r="86" spans="1:5" s="194" customFormat="1" ht="23.25" customHeight="1" x14ac:dyDescent="0.2">
      <c r="A86" s="195" t="s">
        <v>78</v>
      </c>
      <c r="B86" s="196">
        <v>417</v>
      </c>
      <c r="C86" s="197">
        <v>18</v>
      </c>
      <c r="D86" s="198" t="s">
        <v>44</v>
      </c>
      <c r="E86" s="199">
        <v>3099033</v>
      </c>
    </row>
    <row r="87" spans="1:5" s="194" customFormat="1" ht="23.25" customHeight="1" x14ac:dyDescent="0.2">
      <c r="A87" s="195" t="s">
        <v>92</v>
      </c>
      <c r="B87" s="196">
        <v>413</v>
      </c>
      <c r="C87" s="197">
        <v>17</v>
      </c>
      <c r="D87" s="198" t="s">
        <v>44</v>
      </c>
      <c r="E87" s="199">
        <v>3001419</v>
      </c>
    </row>
    <row r="88" spans="1:5" s="194" customFormat="1" ht="23.25" customHeight="1" x14ac:dyDescent="0.2">
      <c r="A88" s="195" t="s">
        <v>78</v>
      </c>
      <c r="B88" s="196">
        <v>417</v>
      </c>
      <c r="C88" s="197">
        <v>18</v>
      </c>
      <c r="D88" s="198" t="s">
        <v>44</v>
      </c>
      <c r="E88" s="199">
        <v>3099033</v>
      </c>
    </row>
    <row r="89" spans="1:5" s="194" customFormat="1" ht="23.25" customHeight="1" x14ac:dyDescent="0.2">
      <c r="A89" s="195" t="s">
        <v>92</v>
      </c>
      <c r="B89" s="196">
        <v>413</v>
      </c>
      <c r="C89" s="197">
        <v>17</v>
      </c>
      <c r="D89" s="198" t="s">
        <v>44</v>
      </c>
      <c r="E89" s="199">
        <v>3001419</v>
      </c>
    </row>
    <row r="90" spans="1:5" s="194" customFormat="1" ht="23.25" customHeight="1" x14ac:dyDescent="0.2">
      <c r="A90" s="195" t="s">
        <v>92</v>
      </c>
      <c r="B90" s="196">
        <v>413</v>
      </c>
      <c r="C90" s="197">
        <v>17</v>
      </c>
      <c r="D90" s="198" t="s">
        <v>44</v>
      </c>
      <c r="E90" s="199">
        <v>3001419</v>
      </c>
    </row>
    <row r="91" spans="1:5" s="194" customFormat="1" ht="23.25" customHeight="1" x14ac:dyDescent="0.2">
      <c r="A91" s="195" t="s">
        <v>92</v>
      </c>
      <c r="B91" s="196">
        <v>413</v>
      </c>
      <c r="C91" s="197">
        <v>17</v>
      </c>
      <c r="D91" s="198" t="s">
        <v>44</v>
      </c>
      <c r="E91" s="199">
        <v>3001419</v>
      </c>
    </row>
    <row r="92" spans="1:5" s="194" customFormat="1" ht="23.25" customHeight="1" x14ac:dyDescent="0.2">
      <c r="A92" s="195" t="s">
        <v>90</v>
      </c>
      <c r="B92" s="196">
        <v>475</v>
      </c>
      <c r="C92" s="197">
        <v>15</v>
      </c>
      <c r="D92" s="198" t="s">
        <v>44</v>
      </c>
      <c r="E92" s="199">
        <v>2806193</v>
      </c>
    </row>
    <row r="93" spans="1:5" s="194" customFormat="1" ht="23.25" customHeight="1" x14ac:dyDescent="0.2">
      <c r="A93" s="195" t="s">
        <v>90</v>
      </c>
      <c r="B93" s="196">
        <v>475</v>
      </c>
      <c r="C93" s="197">
        <v>15</v>
      </c>
      <c r="D93" s="198" t="s">
        <v>44</v>
      </c>
      <c r="E93" s="199">
        <v>2806193</v>
      </c>
    </row>
    <row r="94" spans="1:5" s="194" customFormat="1" ht="23.25" customHeight="1" x14ac:dyDescent="0.2">
      <c r="A94" s="195" t="s">
        <v>78</v>
      </c>
      <c r="B94" s="196">
        <v>417</v>
      </c>
      <c r="C94" s="197">
        <v>18</v>
      </c>
      <c r="D94" s="198" t="s">
        <v>44</v>
      </c>
      <c r="E94" s="199">
        <v>3099033</v>
      </c>
    </row>
    <row r="95" spans="1:5" s="194" customFormat="1" ht="23.25" customHeight="1" x14ac:dyDescent="0.2">
      <c r="A95" s="195" t="s">
        <v>78</v>
      </c>
      <c r="B95" s="196">
        <v>417</v>
      </c>
      <c r="C95" s="197">
        <v>18</v>
      </c>
      <c r="D95" s="198" t="s">
        <v>44</v>
      </c>
      <c r="E95" s="199">
        <v>3099033</v>
      </c>
    </row>
    <row r="96" spans="1:5" s="194" customFormat="1" ht="23.25" customHeight="1" x14ac:dyDescent="0.2">
      <c r="A96" s="195" t="s">
        <v>92</v>
      </c>
      <c r="B96" s="196">
        <v>413</v>
      </c>
      <c r="C96" s="197">
        <v>17</v>
      </c>
      <c r="D96" s="198" t="s">
        <v>44</v>
      </c>
      <c r="E96" s="199">
        <v>3001419</v>
      </c>
    </row>
    <row r="97" spans="1:5" s="194" customFormat="1" ht="23.25" customHeight="1" x14ac:dyDescent="0.2">
      <c r="A97" s="195" t="s">
        <v>90</v>
      </c>
      <c r="B97" s="196">
        <v>475</v>
      </c>
      <c r="C97" s="197">
        <v>15</v>
      </c>
      <c r="D97" s="198" t="s">
        <v>44</v>
      </c>
      <c r="E97" s="199">
        <v>2806193</v>
      </c>
    </row>
    <row r="98" spans="1:5" s="194" customFormat="1" ht="23.25" customHeight="1" x14ac:dyDescent="0.2">
      <c r="A98" s="195" t="s">
        <v>92</v>
      </c>
      <c r="B98" s="196">
        <v>413</v>
      </c>
      <c r="C98" s="197">
        <v>17</v>
      </c>
      <c r="D98" s="198" t="s">
        <v>44</v>
      </c>
      <c r="E98" s="199">
        <v>3001419</v>
      </c>
    </row>
    <row r="99" spans="1:5" s="194" customFormat="1" ht="23.25" customHeight="1" x14ac:dyDescent="0.2">
      <c r="A99" s="195" t="s">
        <v>90</v>
      </c>
      <c r="B99" s="196">
        <v>475</v>
      </c>
      <c r="C99" s="197">
        <v>15</v>
      </c>
      <c r="D99" s="198" t="s">
        <v>44</v>
      </c>
      <c r="E99" s="199">
        <v>2806193</v>
      </c>
    </row>
    <row r="100" spans="1:5" s="194" customFormat="1" ht="23.25" customHeight="1" x14ac:dyDescent="0.2">
      <c r="A100" s="195" t="s">
        <v>92</v>
      </c>
      <c r="B100" s="196">
        <v>413</v>
      </c>
      <c r="C100" s="197">
        <v>17</v>
      </c>
      <c r="D100" s="198" t="s">
        <v>44</v>
      </c>
      <c r="E100" s="199">
        <v>3001419</v>
      </c>
    </row>
    <row r="101" spans="1:5" s="194" customFormat="1" ht="23.25" customHeight="1" x14ac:dyDescent="0.2">
      <c r="A101" s="195" t="s">
        <v>92</v>
      </c>
      <c r="B101" s="196">
        <v>413</v>
      </c>
      <c r="C101" s="197">
        <v>17</v>
      </c>
      <c r="D101" s="198" t="s">
        <v>44</v>
      </c>
      <c r="E101" s="199">
        <v>3001419</v>
      </c>
    </row>
    <row r="102" spans="1:5" s="194" customFormat="1" ht="23.25" customHeight="1" x14ac:dyDescent="0.2">
      <c r="A102" s="195" t="s">
        <v>90</v>
      </c>
      <c r="B102" s="196">
        <v>475</v>
      </c>
      <c r="C102" s="197">
        <v>15</v>
      </c>
      <c r="D102" s="198" t="s">
        <v>44</v>
      </c>
      <c r="E102" s="199">
        <v>2806193</v>
      </c>
    </row>
    <row r="103" spans="1:5" s="194" customFormat="1" ht="23.25" customHeight="1" x14ac:dyDescent="0.2">
      <c r="A103" s="195" t="s">
        <v>78</v>
      </c>
      <c r="B103" s="196">
        <v>417</v>
      </c>
      <c r="C103" s="197">
        <v>18</v>
      </c>
      <c r="D103" s="198" t="s">
        <v>44</v>
      </c>
      <c r="E103" s="199">
        <v>3099033</v>
      </c>
    </row>
    <row r="104" spans="1:5" s="194" customFormat="1" ht="23.25" customHeight="1" x14ac:dyDescent="0.2">
      <c r="A104" s="195" t="s">
        <v>78</v>
      </c>
      <c r="B104" s="196">
        <v>417</v>
      </c>
      <c r="C104" s="197">
        <v>18</v>
      </c>
      <c r="D104" s="198" t="s">
        <v>44</v>
      </c>
      <c r="E104" s="199">
        <v>3099033</v>
      </c>
    </row>
    <row r="105" spans="1:5" s="194" customFormat="1" ht="23.25" customHeight="1" x14ac:dyDescent="0.2">
      <c r="A105" s="195" t="s">
        <v>90</v>
      </c>
      <c r="B105" s="196">
        <v>475</v>
      </c>
      <c r="C105" s="197">
        <v>15</v>
      </c>
      <c r="D105" s="198" t="s">
        <v>44</v>
      </c>
      <c r="E105" s="199">
        <v>2806193</v>
      </c>
    </row>
    <row r="106" spans="1:5" s="194" customFormat="1" ht="23.25" customHeight="1" x14ac:dyDescent="0.2">
      <c r="A106" s="195" t="s">
        <v>78</v>
      </c>
      <c r="B106" s="196">
        <v>417</v>
      </c>
      <c r="C106" s="197">
        <v>18</v>
      </c>
      <c r="D106" s="198" t="s">
        <v>44</v>
      </c>
      <c r="E106" s="199">
        <v>3099033</v>
      </c>
    </row>
    <row r="107" spans="1:5" s="194" customFormat="1" ht="23.25" customHeight="1" x14ac:dyDescent="0.2">
      <c r="A107" s="195" t="s">
        <v>90</v>
      </c>
      <c r="B107" s="196">
        <v>475</v>
      </c>
      <c r="C107" s="197">
        <v>15</v>
      </c>
      <c r="D107" s="198" t="s">
        <v>44</v>
      </c>
      <c r="E107" s="199">
        <v>2806193</v>
      </c>
    </row>
    <row r="108" spans="1:5" s="194" customFormat="1" ht="23.25" customHeight="1" x14ac:dyDescent="0.2">
      <c r="A108" s="195" t="s">
        <v>92</v>
      </c>
      <c r="B108" s="196">
        <v>413</v>
      </c>
      <c r="C108" s="197">
        <v>17</v>
      </c>
      <c r="D108" s="198" t="s">
        <v>44</v>
      </c>
      <c r="E108" s="199">
        <v>3001419</v>
      </c>
    </row>
    <row r="109" spans="1:5" s="194" customFormat="1" ht="22.5" customHeight="1" x14ac:dyDescent="0.2">
      <c r="A109" s="195" t="s">
        <v>78</v>
      </c>
      <c r="B109" s="196">
        <v>417</v>
      </c>
      <c r="C109" s="197">
        <v>18</v>
      </c>
      <c r="D109" s="198" t="s">
        <v>44</v>
      </c>
      <c r="E109" s="199">
        <v>3099033</v>
      </c>
    </row>
    <row r="110" spans="1:5" s="194" customFormat="1" ht="23.25" customHeight="1" x14ac:dyDescent="0.2">
      <c r="A110" s="195" t="s">
        <v>90</v>
      </c>
      <c r="B110" s="196">
        <v>475</v>
      </c>
      <c r="C110" s="197">
        <v>15</v>
      </c>
      <c r="D110" s="198" t="s">
        <v>44</v>
      </c>
      <c r="E110" s="199">
        <v>2806193</v>
      </c>
    </row>
    <row r="111" spans="1:5" s="194" customFormat="1" ht="23.25" customHeight="1" x14ac:dyDescent="0.2">
      <c r="A111" s="195" t="s">
        <v>90</v>
      </c>
      <c r="B111" s="196">
        <v>475</v>
      </c>
      <c r="C111" s="197">
        <v>15</v>
      </c>
      <c r="D111" s="198" t="s">
        <v>44</v>
      </c>
      <c r="E111" s="199">
        <v>2806193</v>
      </c>
    </row>
    <row r="112" spans="1:5" s="194" customFormat="1" ht="23.25" customHeight="1" x14ac:dyDescent="0.2">
      <c r="A112" s="195" t="s">
        <v>92</v>
      </c>
      <c r="B112" s="196">
        <v>413</v>
      </c>
      <c r="C112" s="197">
        <v>17</v>
      </c>
      <c r="D112" s="198" t="s">
        <v>44</v>
      </c>
      <c r="E112" s="199">
        <v>3001419</v>
      </c>
    </row>
    <row r="113" spans="1:5" s="194" customFormat="1" ht="23.25" customHeight="1" x14ac:dyDescent="0.2">
      <c r="A113" s="195" t="s">
        <v>92</v>
      </c>
      <c r="B113" s="196">
        <v>413</v>
      </c>
      <c r="C113" s="197">
        <v>17</v>
      </c>
      <c r="D113" s="198" t="s">
        <v>44</v>
      </c>
      <c r="E113" s="199">
        <v>3001419</v>
      </c>
    </row>
    <row r="114" spans="1:5" s="194" customFormat="1" ht="23.25" customHeight="1" x14ac:dyDescent="0.2">
      <c r="A114" s="195" t="s">
        <v>90</v>
      </c>
      <c r="B114" s="196">
        <v>475</v>
      </c>
      <c r="C114" s="197">
        <v>15</v>
      </c>
      <c r="D114" s="198" t="s">
        <v>44</v>
      </c>
      <c r="E114" s="199">
        <v>2806193</v>
      </c>
    </row>
    <row r="115" spans="1:5" s="194" customFormat="1" ht="23.25" customHeight="1" x14ac:dyDescent="0.2">
      <c r="A115" s="195" t="s">
        <v>90</v>
      </c>
      <c r="B115" s="196">
        <v>475</v>
      </c>
      <c r="C115" s="197">
        <v>15</v>
      </c>
      <c r="D115" s="198" t="s">
        <v>44</v>
      </c>
      <c r="E115" s="199">
        <v>2806193</v>
      </c>
    </row>
    <row r="116" spans="1:5" s="194" customFormat="1" ht="17.25" customHeight="1" x14ac:dyDescent="0.2">
      <c r="A116" s="195" t="s">
        <v>90</v>
      </c>
      <c r="B116" s="196">
        <v>475</v>
      </c>
      <c r="C116" s="197">
        <v>15</v>
      </c>
      <c r="D116" s="198" t="s">
        <v>44</v>
      </c>
      <c r="E116" s="199">
        <v>2806193</v>
      </c>
    </row>
    <row r="117" spans="1:5" s="194" customFormat="1" ht="23.25" customHeight="1" x14ac:dyDescent="0.2">
      <c r="A117" s="195" t="s">
        <v>78</v>
      </c>
      <c r="B117" s="196">
        <v>417</v>
      </c>
      <c r="C117" s="197">
        <v>18</v>
      </c>
      <c r="D117" s="198" t="s">
        <v>44</v>
      </c>
      <c r="E117" s="199">
        <v>3099033</v>
      </c>
    </row>
    <row r="118" spans="1:5" s="194" customFormat="1" ht="23.25" customHeight="1" x14ac:dyDescent="0.2">
      <c r="A118" s="195" t="s">
        <v>90</v>
      </c>
      <c r="B118" s="196">
        <v>475</v>
      </c>
      <c r="C118" s="197">
        <v>15</v>
      </c>
      <c r="D118" s="198" t="s">
        <v>44</v>
      </c>
      <c r="E118" s="199">
        <v>2806193</v>
      </c>
    </row>
    <row r="119" spans="1:5" s="194" customFormat="1" ht="23.25" customHeight="1" x14ac:dyDescent="0.2">
      <c r="A119" s="195" t="s">
        <v>90</v>
      </c>
      <c r="B119" s="196">
        <v>475</v>
      </c>
      <c r="C119" s="197">
        <v>15</v>
      </c>
      <c r="D119" s="198" t="s">
        <v>44</v>
      </c>
      <c r="E119" s="199">
        <v>2806193</v>
      </c>
    </row>
    <row r="120" spans="1:5" s="194" customFormat="1" ht="23.25" customHeight="1" x14ac:dyDescent="0.2">
      <c r="A120" s="195" t="s">
        <v>92</v>
      </c>
      <c r="B120" s="196">
        <v>413</v>
      </c>
      <c r="C120" s="197">
        <v>17</v>
      </c>
      <c r="D120" s="198" t="s">
        <v>44</v>
      </c>
      <c r="E120" s="199">
        <v>3001419</v>
      </c>
    </row>
    <row r="121" spans="1:5" s="194" customFormat="1" ht="23.25" customHeight="1" x14ac:dyDescent="0.2">
      <c r="A121" s="195" t="s">
        <v>90</v>
      </c>
      <c r="B121" s="196">
        <v>475</v>
      </c>
      <c r="C121" s="197">
        <v>15</v>
      </c>
      <c r="D121" s="198" t="s">
        <v>44</v>
      </c>
      <c r="E121" s="199">
        <v>2806193</v>
      </c>
    </row>
    <row r="122" spans="1:5" s="194" customFormat="1" ht="23.25" customHeight="1" x14ac:dyDescent="0.2">
      <c r="A122" s="195" t="s">
        <v>90</v>
      </c>
      <c r="B122" s="196">
        <v>475</v>
      </c>
      <c r="C122" s="197">
        <v>15</v>
      </c>
      <c r="D122" s="198" t="s">
        <v>44</v>
      </c>
      <c r="E122" s="199">
        <v>2806193</v>
      </c>
    </row>
    <row r="123" spans="1:5" s="194" customFormat="1" ht="23.25" customHeight="1" x14ac:dyDescent="0.2">
      <c r="A123" s="195" t="s">
        <v>90</v>
      </c>
      <c r="B123" s="196">
        <v>475</v>
      </c>
      <c r="C123" s="197">
        <v>15</v>
      </c>
      <c r="D123" s="198" t="s">
        <v>44</v>
      </c>
      <c r="E123" s="199">
        <v>2806193</v>
      </c>
    </row>
    <row r="124" spans="1:5" s="194" customFormat="1" ht="23.25" customHeight="1" x14ac:dyDescent="0.2">
      <c r="A124" s="195" t="s">
        <v>68</v>
      </c>
      <c r="B124" s="196">
        <v>419</v>
      </c>
      <c r="C124" s="197">
        <v>21</v>
      </c>
      <c r="D124" s="198" t="s">
        <v>44</v>
      </c>
      <c r="E124" s="199">
        <v>3428480</v>
      </c>
    </row>
    <row r="125" spans="1:5" s="194" customFormat="1" ht="23.25" customHeight="1" x14ac:dyDescent="0.2">
      <c r="A125" s="195" t="s">
        <v>90</v>
      </c>
      <c r="B125" s="196">
        <v>475</v>
      </c>
      <c r="C125" s="197">
        <v>15</v>
      </c>
      <c r="D125" s="198" t="s">
        <v>44</v>
      </c>
      <c r="E125" s="199">
        <v>2806193</v>
      </c>
    </row>
    <row r="126" spans="1:5" s="194" customFormat="1" ht="23.25" customHeight="1" x14ac:dyDescent="0.2">
      <c r="A126" s="195" t="s">
        <v>90</v>
      </c>
      <c r="B126" s="196">
        <v>475</v>
      </c>
      <c r="C126" s="197">
        <v>15</v>
      </c>
      <c r="D126" s="198" t="s">
        <v>44</v>
      </c>
      <c r="E126" s="199">
        <v>2806193</v>
      </c>
    </row>
    <row r="127" spans="1:5" s="194" customFormat="1" ht="23.25" customHeight="1" x14ac:dyDescent="0.2">
      <c r="A127" s="195" t="s">
        <v>92</v>
      </c>
      <c r="B127" s="196">
        <v>413</v>
      </c>
      <c r="C127" s="197">
        <v>17</v>
      </c>
      <c r="D127" s="198" t="s">
        <v>44</v>
      </c>
      <c r="E127" s="199">
        <v>3001419</v>
      </c>
    </row>
    <row r="128" spans="1:5" s="194" customFormat="1" ht="21.75" customHeight="1" x14ac:dyDescent="0.2">
      <c r="A128" s="195" t="s">
        <v>90</v>
      </c>
      <c r="B128" s="196">
        <v>475</v>
      </c>
      <c r="C128" s="197">
        <v>15</v>
      </c>
      <c r="D128" s="198" t="s">
        <v>44</v>
      </c>
      <c r="E128" s="199">
        <v>2806193</v>
      </c>
    </row>
    <row r="129" spans="1:5" s="194" customFormat="1" ht="23.25" customHeight="1" x14ac:dyDescent="0.2">
      <c r="A129" s="195" t="s">
        <v>92</v>
      </c>
      <c r="B129" s="196">
        <v>413</v>
      </c>
      <c r="C129" s="197">
        <v>17</v>
      </c>
      <c r="D129" s="198" t="s">
        <v>44</v>
      </c>
      <c r="E129" s="199">
        <v>3001419</v>
      </c>
    </row>
    <row r="130" spans="1:5" s="194" customFormat="1" ht="24.75" customHeight="1" x14ac:dyDescent="0.2">
      <c r="A130" s="195" t="s">
        <v>90</v>
      </c>
      <c r="B130" s="196">
        <v>475</v>
      </c>
      <c r="C130" s="197">
        <v>15</v>
      </c>
      <c r="D130" s="198" t="s">
        <v>44</v>
      </c>
      <c r="E130" s="199">
        <v>2806193</v>
      </c>
    </row>
    <row r="131" spans="1:5" s="194" customFormat="1" ht="23.25" customHeight="1" x14ac:dyDescent="0.2">
      <c r="A131" s="195" t="s">
        <v>90</v>
      </c>
      <c r="B131" s="196">
        <v>475</v>
      </c>
      <c r="C131" s="197">
        <v>15</v>
      </c>
      <c r="D131" s="198" t="s">
        <v>44</v>
      </c>
      <c r="E131" s="199">
        <v>2806193</v>
      </c>
    </row>
    <row r="132" spans="1:5" s="194" customFormat="1" ht="22.5" customHeight="1" x14ac:dyDescent="0.2">
      <c r="A132" s="195" t="s">
        <v>78</v>
      </c>
      <c r="B132" s="196">
        <v>417</v>
      </c>
      <c r="C132" s="197">
        <v>18</v>
      </c>
      <c r="D132" s="198" t="s">
        <v>44</v>
      </c>
      <c r="E132" s="199">
        <v>3099033</v>
      </c>
    </row>
    <row r="133" spans="1:5" s="194" customFormat="1" ht="22.5" customHeight="1" x14ac:dyDescent="0.2">
      <c r="A133" s="195" t="s">
        <v>90</v>
      </c>
      <c r="B133" s="196">
        <v>475</v>
      </c>
      <c r="C133" s="197">
        <v>15</v>
      </c>
      <c r="D133" s="198" t="s">
        <v>44</v>
      </c>
      <c r="E133" s="199">
        <v>2806193</v>
      </c>
    </row>
    <row r="134" spans="1:5" s="194" customFormat="1" ht="24" customHeight="1" x14ac:dyDescent="0.2">
      <c r="A134" s="195" t="s">
        <v>90</v>
      </c>
      <c r="B134" s="196">
        <v>475</v>
      </c>
      <c r="C134" s="197">
        <v>15</v>
      </c>
      <c r="D134" s="198" t="s">
        <v>44</v>
      </c>
      <c r="E134" s="199">
        <v>2806193</v>
      </c>
    </row>
    <row r="135" spans="1:5" s="194" customFormat="1" ht="26.25" customHeight="1" x14ac:dyDescent="0.2">
      <c r="A135" s="195" t="s">
        <v>90</v>
      </c>
      <c r="B135" s="196">
        <v>475</v>
      </c>
      <c r="C135" s="197">
        <v>15</v>
      </c>
      <c r="D135" s="198" t="s">
        <v>44</v>
      </c>
      <c r="E135" s="199">
        <v>2806193</v>
      </c>
    </row>
    <row r="136" spans="1:5" s="194" customFormat="1" ht="25.5" customHeight="1" x14ac:dyDescent="0.2">
      <c r="A136" s="195" t="s">
        <v>90</v>
      </c>
      <c r="B136" s="196">
        <v>475</v>
      </c>
      <c r="C136" s="197">
        <v>15</v>
      </c>
      <c r="D136" s="198" t="s">
        <v>44</v>
      </c>
      <c r="E136" s="199">
        <v>2806193</v>
      </c>
    </row>
    <row r="137" spans="1:5" s="194" customFormat="1" ht="26.25" customHeight="1" x14ac:dyDescent="0.2">
      <c r="A137" s="195" t="s">
        <v>92</v>
      </c>
      <c r="B137" s="196">
        <v>413</v>
      </c>
      <c r="C137" s="197">
        <v>17</v>
      </c>
      <c r="D137" s="198" t="s">
        <v>44</v>
      </c>
      <c r="E137" s="199">
        <v>3001419</v>
      </c>
    </row>
    <row r="138" spans="1:5" s="194" customFormat="1" ht="25.5" customHeight="1" x14ac:dyDescent="0.2">
      <c r="A138" s="195" t="s">
        <v>92</v>
      </c>
      <c r="B138" s="196">
        <v>413</v>
      </c>
      <c r="C138" s="197">
        <v>17</v>
      </c>
      <c r="D138" s="198" t="s">
        <v>44</v>
      </c>
      <c r="E138" s="199">
        <v>3001419</v>
      </c>
    </row>
    <row r="139" spans="1:5" s="194" customFormat="1" ht="21" customHeight="1" x14ac:dyDescent="0.2">
      <c r="A139" s="195" t="s">
        <v>92</v>
      </c>
      <c r="B139" s="196">
        <v>413</v>
      </c>
      <c r="C139" s="197">
        <v>17</v>
      </c>
      <c r="D139" s="198" t="s">
        <v>44</v>
      </c>
      <c r="E139" s="199">
        <v>3001419</v>
      </c>
    </row>
    <row r="140" spans="1:5" s="194" customFormat="1" ht="20.25" customHeight="1" x14ac:dyDescent="0.2">
      <c r="A140" s="195" t="s">
        <v>90</v>
      </c>
      <c r="B140" s="196">
        <v>475</v>
      </c>
      <c r="C140" s="197">
        <v>15</v>
      </c>
      <c r="D140" s="198" t="s">
        <v>44</v>
      </c>
      <c r="E140" s="199">
        <v>2806193</v>
      </c>
    </row>
    <row r="141" spans="1:5" s="194" customFormat="1" ht="23.25" customHeight="1" x14ac:dyDescent="0.2">
      <c r="A141" s="195" t="s">
        <v>90</v>
      </c>
      <c r="B141" s="196">
        <v>475</v>
      </c>
      <c r="C141" s="197">
        <v>15</v>
      </c>
      <c r="D141" s="198" t="s">
        <v>44</v>
      </c>
      <c r="E141" s="199">
        <v>2806193</v>
      </c>
    </row>
    <row r="142" spans="1:5" s="194" customFormat="1" ht="21" customHeight="1" x14ac:dyDescent="0.2">
      <c r="A142" s="195" t="s">
        <v>90</v>
      </c>
      <c r="B142" s="196">
        <v>475</v>
      </c>
      <c r="C142" s="197">
        <v>15</v>
      </c>
      <c r="D142" s="198" t="s">
        <v>44</v>
      </c>
      <c r="E142" s="199">
        <v>2806193</v>
      </c>
    </row>
    <row r="143" spans="1:5" s="194" customFormat="1" ht="21" customHeight="1" x14ac:dyDescent="0.2">
      <c r="A143" s="195" t="s">
        <v>90</v>
      </c>
      <c r="B143" s="196">
        <v>475</v>
      </c>
      <c r="C143" s="197">
        <v>15</v>
      </c>
      <c r="D143" s="198" t="s">
        <v>44</v>
      </c>
      <c r="E143" s="199">
        <v>2806193</v>
      </c>
    </row>
    <row r="144" spans="1:5" s="194" customFormat="1" ht="23.25" customHeight="1" x14ac:dyDescent="0.2">
      <c r="A144" s="195" t="s">
        <v>90</v>
      </c>
      <c r="B144" s="196">
        <v>475</v>
      </c>
      <c r="C144" s="197">
        <v>15</v>
      </c>
      <c r="D144" s="198" t="s">
        <v>44</v>
      </c>
      <c r="E144" s="199">
        <v>2806193</v>
      </c>
    </row>
    <row r="145" spans="1:5" s="194" customFormat="1" ht="22.5" customHeight="1" x14ac:dyDescent="0.2">
      <c r="A145" s="195" t="s">
        <v>90</v>
      </c>
      <c r="B145" s="196">
        <v>475</v>
      </c>
      <c r="C145" s="197">
        <v>15</v>
      </c>
      <c r="D145" s="198" t="s">
        <v>44</v>
      </c>
      <c r="E145" s="199">
        <v>2806193</v>
      </c>
    </row>
    <row r="146" spans="1:5" s="194" customFormat="1" ht="21.75" customHeight="1" x14ac:dyDescent="0.2">
      <c r="A146" s="195" t="s">
        <v>90</v>
      </c>
      <c r="B146" s="196">
        <v>475</v>
      </c>
      <c r="C146" s="197">
        <v>15</v>
      </c>
      <c r="D146" s="198" t="s">
        <v>44</v>
      </c>
      <c r="E146" s="199">
        <v>2806193</v>
      </c>
    </row>
    <row r="147" spans="1:5" s="194" customFormat="1" ht="23.25" customHeight="1" x14ac:dyDescent="0.2">
      <c r="A147" s="195" t="s">
        <v>90</v>
      </c>
      <c r="B147" s="196">
        <v>475</v>
      </c>
      <c r="C147" s="197">
        <v>15</v>
      </c>
      <c r="D147" s="198" t="s">
        <v>44</v>
      </c>
      <c r="E147" s="199">
        <v>2806193</v>
      </c>
    </row>
    <row r="148" spans="1:5" s="194" customFormat="1" ht="23.25" customHeight="1" x14ac:dyDescent="0.2">
      <c r="A148" s="195" t="s">
        <v>90</v>
      </c>
      <c r="B148" s="196">
        <v>475</v>
      </c>
      <c r="C148" s="197">
        <v>15</v>
      </c>
      <c r="D148" s="198" t="s">
        <v>44</v>
      </c>
      <c r="E148" s="199">
        <v>2806193</v>
      </c>
    </row>
    <row r="149" spans="1:5" s="194" customFormat="1" ht="23.25" customHeight="1" x14ac:dyDescent="0.2">
      <c r="A149" s="195" t="s">
        <v>90</v>
      </c>
      <c r="B149" s="196">
        <v>475</v>
      </c>
      <c r="C149" s="197">
        <v>15</v>
      </c>
      <c r="D149" s="198" t="s">
        <v>44</v>
      </c>
      <c r="E149" s="199">
        <v>2806193</v>
      </c>
    </row>
    <row r="150" spans="1:5" s="194" customFormat="1" ht="23.25" customHeight="1" x14ac:dyDescent="0.2">
      <c r="A150" s="195" t="s">
        <v>90</v>
      </c>
      <c r="B150" s="196">
        <v>475</v>
      </c>
      <c r="C150" s="197">
        <v>15</v>
      </c>
      <c r="D150" s="198" t="s">
        <v>44</v>
      </c>
      <c r="E150" s="199">
        <v>2806193</v>
      </c>
    </row>
    <row r="151" spans="1:5" s="194" customFormat="1" ht="23.25" customHeight="1" x14ac:dyDescent="0.2">
      <c r="A151" s="195" t="s">
        <v>90</v>
      </c>
      <c r="B151" s="196">
        <v>475</v>
      </c>
      <c r="C151" s="197">
        <v>15</v>
      </c>
      <c r="D151" s="198" t="s">
        <v>44</v>
      </c>
      <c r="E151" s="199">
        <v>2806193</v>
      </c>
    </row>
    <row r="152" spans="1:5" s="194" customFormat="1" ht="23.25" customHeight="1" x14ac:dyDescent="0.2">
      <c r="A152" s="195" t="s">
        <v>78</v>
      </c>
      <c r="B152" s="196">
        <v>417</v>
      </c>
      <c r="C152" s="197">
        <v>18</v>
      </c>
      <c r="D152" s="198" t="s">
        <v>44</v>
      </c>
      <c r="E152" s="199">
        <v>3099033</v>
      </c>
    </row>
    <row r="153" spans="1:5" s="194" customFormat="1" ht="23.25" customHeight="1" x14ac:dyDescent="0.2">
      <c r="A153" s="195" t="s">
        <v>90</v>
      </c>
      <c r="B153" s="196">
        <v>475</v>
      </c>
      <c r="C153" s="197">
        <v>15</v>
      </c>
      <c r="D153" s="198" t="s">
        <v>44</v>
      </c>
      <c r="E153" s="199">
        <v>2806193</v>
      </c>
    </row>
    <row r="154" spans="1:5" s="194" customFormat="1" ht="23.25" customHeight="1" x14ac:dyDescent="0.2">
      <c r="A154" s="195" t="s">
        <v>92</v>
      </c>
      <c r="B154" s="196">
        <v>413</v>
      </c>
      <c r="C154" s="197">
        <v>17</v>
      </c>
      <c r="D154" s="198" t="s">
        <v>44</v>
      </c>
      <c r="E154" s="199">
        <v>3001419</v>
      </c>
    </row>
    <row r="155" spans="1:5" s="194" customFormat="1" ht="23.25" customHeight="1" x14ac:dyDescent="0.2">
      <c r="A155" s="195" t="s">
        <v>78</v>
      </c>
      <c r="B155" s="196">
        <v>417</v>
      </c>
      <c r="C155" s="197">
        <v>18</v>
      </c>
      <c r="D155" s="198" t="s">
        <v>44</v>
      </c>
      <c r="E155" s="199">
        <v>3099033</v>
      </c>
    </row>
    <row r="156" spans="1:5" s="194" customFormat="1" ht="23.25" customHeight="1" x14ac:dyDescent="0.2">
      <c r="A156" s="195" t="s">
        <v>90</v>
      </c>
      <c r="B156" s="196">
        <v>475</v>
      </c>
      <c r="C156" s="197">
        <v>15</v>
      </c>
      <c r="D156" s="198" t="s">
        <v>44</v>
      </c>
      <c r="E156" s="199">
        <v>2806193</v>
      </c>
    </row>
    <row r="157" spans="1:5" s="194" customFormat="1" ht="23.25" customHeight="1" x14ac:dyDescent="0.2">
      <c r="A157" s="195" t="s">
        <v>92</v>
      </c>
      <c r="B157" s="196">
        <v>413</v>
      </c>
      <c r="C157" s="197">
        <v>17</v>
      </c>
      <c r="D157" s="198" t="s">
        <v>44</v>
      </c>
      <c r="E157" s="199">
        <v>3001419</v>
      </c>
    </row>
    <row r="158" spans="1:5" s="194" customFormat="1" ht="23.25" customHeight="1" x14ac:dyDescent="0.2">
      <c r="A158" s="195" t="s">
        <v>90</v>
      </c>
      <c r="B158" s="196">
        <v>475</v>
      </c>
      <c r="C158" s="197">
        <v>15</v>
      </c>
      <c r="D158" s="198" t="s">
        <v>44</v>
      </c>
      <c r="E158" s="199">
        <v>2806193</v>
      </c>
    </row>
    <row r="159" spans="1:5" s="194" customFormat="1" ht="23.25" customHeight="1" x14ac:dyDescent="0.2">
      <c r="A159" s="195" t="s">
        <v>78</v>
      </c>
      <c r="B159" s="196">
        <v>417</v>
      </c>
      <c r="C159" s="197">
        <v>18</v>
      </c>
      <c r="D159" s="198" t="s">
        <v>44</v>
      </c>
      <c r="E159" s="199">
        <v>3099033</v>
      </c>
    </row>
    <row r="160" spans="1:5" s="194" customFormat="1" ht="23.25" customHeight="1" x14ac:dyDescent="0.2">
      <c r="A160" s="195" t="s">
        <v>90</v>
      </c>
      <c r="B160" s="196">
        <v>475</v>
      </c>
      <c r="C160" s="197">
        <v>15</v>
      </c>
      <c r="D160" s="198" t="s">
        <v>44</v>
      </c>
      <c r="E160" s="199">
        <v>2806193</v>
      </c>
    </row>
    <row r="161" spans="1:5" s="194" customFormat="1" ht="23.25" customHeight="1" x14ac:dyDescent="0.2">
      <c r="A161" s="195" t="s">
        <v>90</v>
      </c>
      <c r="B161" s="196">
        <v>475</v>
      </c>
      <c r="C161" s="197">
        <v>15</v>
      </c>
      <c r="D161" s="198" t="s">
        <v>44</v>
      </c>
      <c r="E161" s="199">
        <v>2806193</v>
      </c>
    </row>
    <row r="162" spans="1:5" s="194" customFormat="1" ht="23.25" customHeight="1" x14ac:dyDescent="0.2">
      <c r="A162" s="195" t="s">
        <v>90</v>
      </c>
      <c r="B162" s="196">
        <v>475</v>
      </c>
      <c r="C162" s="197">
        <v>15</v>
      </c>
      <c r="D162" s="198" t="s">
        <v>44</v>
      </c>
      <c r="E162" s="199">
        <v>2806193</v>
      </c>
    </row>
    <row r="163" spans="1:5" s="194" customFormat="1" ht="23.25" customHeight="1" x14ac:dyDescent="0.2">
      <c r="A163" s="195" t="s">
        <v>90</v>
      </c>
      <c r="B163" s="196">
        <v>475</v>
      </c>
      <c r="C163" s="197">
        <v>15</v>
      </c>
      <c r="D163" s="198" t="s">
        <v>44</v>
      </c>
      <c r="E163" s="199">
        <v>2806193</v>
      </c>
    </row>
    <row r="164" spans="1:5" s="194" customFormat="1" ht="23.25" customHeight="1" x14ac:dyDescent="0.2">
      <c r="A164" s="195" t="s">
        <v>90</v>
      </c>
      <c r="B164" s="196">
        <v>475</v>
      </c>
      <c r="C164" s="197">
        <v>15</v>
      </c>
      <c r="D164" s="198" t="s">
        <v>44</v>
      </c>
      <c r="E164" s="199">
        <v>2806193</v>
      </c>
    </row>
    <row r="165" spans="1:5" s="194" customFormat="1" ht="23.25" customHeight="1" x14ac:dyDescent="0.2">
      <c r="A165" s="195" t="s">
        <v>90</v>
      </c>
      <c r="B165" s="196">
        <v>475</v>
      </c>
      <c r="C165" s="197">
        <v>15</v>
      </c>
      <c r="D165" s="198" t="s">
        <v>44</v>
      </c>
      <c r="E165" s="199">
        <v>2806193</v>
      </c>
    </row>
    <row r="166" spans="1:5" s="194" customFormat="1" ht="23.25" customHeight="1" x14ac:dyDescent="0.2">
      <c r="A166" s="195" t="s">
        <v>90</v>
      </c>
      <c r="B166" s="196">
        <v>475</v>
      </c>
      <c r="C166" s="197">
        <v>15</v>
      </c>
      <c r="D166" s="198" t="s">
        <v>44</v>
      </c>
      <c r="E166" s="199">
        <v>2806193</v>
      </c>
    </row>
    <row r="167" spans="1:5" s="194" customFormat="1" ht="23.25" customHeight="1" x14ac:dyDescent="0.2">
      <c r="A167" s="195" t="s">
        <v>90</v>
      </c>
      <c r="B167" s="196">
        <v>475</v>
      </c>
      <c r="C167" s="197">
        <v>15</v>
      </c>
      <c r="D167" s="198" t="s">
        <v>44</v>
      </c>
      <c r="E167" s="199">
        <v>2806193</v>
      </c>
    </row>
    <row r="168" spans="1:5" s="194" customFormat="1" ht="23.25" customHeight="1" x14ac:dyDescent="0.2">
      <c r="A168" s="195" t="s">
        <v>90</v>
      </c>
      <c r="B168" s="196">
        <v>475</v>
      </c>
      <c r="C168" s="197">
        <v>15</v>
      </c>
      <c r="D168" s="198" t="s">
        <v>44</v>
      </c>
      <c r="E168" s="199">
        <v>2806193</v>
      </c>
    </row>
    <row r="169" spans="1:5" s="194" customFormat="1" ht="23.25" customHeight="1" x14ac:dyDescent="0.2">
      <c r="A169" s="195" t="s">
        <v>90</v>
      </c>
      <c r="B169" s="196">
        <v>475</v>
      </c>
      <c r="C169" s="197">
        <v>15</v>
      </c>
      <c r="D169" s="198" t="s">
        <v>44</v>
      </c>
      <c r="E169" s="199">
        <v>2806193</v>
      </c>
    </row>
    <row r="170" spans="1:5" s="194" customFormat="1" ht="23.25" customHeight="1" x14ac:dyDescent="0.2">
      <c r="A170" s="195" t="s">
        <v>90</v>
      </c>
      <c r="B170" s="196">
        <v>475</v>
      </c>
      <c r="C170" s="197">
        <v>15</v>
      </c>
      <c r="D170" s="198" t="s">
        <v>44</v>
      </c>
      <c r="E170" s="199">
        <v>2806193</v>
      </c>
    </row>
    <row r="171" spans="1:5" s="194" customFormat="1" ht="23.25" customHeight="1" x14ac:dyDescent="0.2">
      <c r="A171" s="195" t="s">
        <v>90</v>
      </c>
      <c r="B171" s="196">
        <v>475</v>
      </c>
      <c r="C171" s="197">
        <v>15</v>
      </c>
      <c r="D171" s="198" t="s">
        <v>44</v>
      </c>
      <c r="E171" s="199">
        <v>2806193</v>
      </c>
    </row>
    <row r="172" spans="1:5" s="194" customFormat="1" ht="23.25" customHeight="1" x14ac:dyDescent="0.2">
      <c r="A172" s="195" t="s">
        <v>90</v>
      </c>
      <c r="B172" s="196">
        <v>475</v>
      </c>
      <c r="C172" s="197">
        <v>15</v>
      </c>
      <c r="D172" s="198" t="s">
        <v>44</v>
      </c>
      <c r="E172" s="199">
        <v>2806193</v>
      </c>
    </row>
    <row r="173" spans="1:5" s="194" customFormat="1" ht="23.25" customHeight="1" x14ac:dyDescent="0.2">
      <c r="A173" s="195" t="s">
        <v>90</v>
      </c>
      <c r="B173" s="196">
        <v>475</v>
      </c>
      <c r="C173" s="197">
        <v>15</v>
      </c>
      <c r="D173" s="198" t="s">
        <v>44</v>
      </c>
      <c r="E173" s="199">
        <v>2806193</v>
      </c>
    </row>
    <row r="174" spans="1:5" s="194" customFormat="1" ht="23.25" customHeight="1" x14ac:dyDescent="0.2">
      <c r="A174" s="195" t="s">
        <v>92</v>
      </c>
      <c r="B174" s="196">
        <v>413</v>
      </c>
      <c r="C174" s="197">
        <v>17</v>
      </c>
      <c r="D174" s="198" t="s">
        <v>44</v>
      </c>
      <c r="E174" s="199">
        <v>3001419</v>
      </c>
    </row>
    <row r="175" spans="1:5" s="194" customFormat="1" ht="23.25" customHeight="1" x14ac:dyDescent="0.2">
      <c r="A175" s="195" t="s">
        <v>92</v>
      </c>
      <c r="B175" s="196">
        <v>413</v>
      </c>
      <c r="C175" s="197">
        <v>17</v>
      </c>
      <c r="D175" s="198" t="s">
        <v>44</v>
      </c>
      <c r="E175" s="199">
        <v>3001419</v>
      </c>
    </row>
    <row r="176" spans="1:5" s="194" customFormat="1" ht="23.25" customHeight="1" x14ac:dyDescent="0.2">
      <c r="A176" s="195" t="s">
        <v>90</v>
      </c>
      <c r="B176" s="196">
        <v>475</v>
      </c>
      <c r="C176" s="197">
        <v>15</v>
      </c>
      <c r="D176" s="198" t="s">
        <v>44</v>
      </c>
      <c r="E176" s="199">
        <v>2806193</v>
      </c>
    </row>
    <row r="177" spans="1:5" s="194" customFormat="1" ht="23.25" customHeight="1" x14ac:dyDescent="0.2">
      <c r="A177" s="195" t="s">
        <v>90</v>
      </c>
      <c r="B177" s="196">
        <v>475</v>
      </c>
      <c r="C177" s="197">
        <v>15</v>
      </c>
      <c r="D177" s="198" t="s">
        <v>44</v>
      </c>
      <c r="E177" s="199">
        <v>2806193</v>
      </c>
    </row>
    <row r="178" spans="1:5" s="194" customFormat="1" ht="23.25" customHeight="1" x14ac:dyDescent="0.2">
      <c r="A178" s="195" t="s">
        <v>90</v>
      </c>
      <c r="B178" s="196">
        <v>475</v>
      </c>
      <c r="C178" s="197">
        <v>15</v>
      </c>
      <c r="D178" s="198" t="s">
        <v>44</v>
      </c>
      <c r="E178" s="199">
        <v>2806193</v>
      </c>
    </row>
    <row r="179" spans="1:5" s="194" customFormat="1" ht="23.25" customHeight="1" x14ac:dyDescent="0.2">
      <c r="A179" s="195" t="s">
        <v>90</v>
      </c>
      <c r="B179" s="196">
        <v>475</v>
      </c>
      <c r="C179" s="197">
        <v>15</v>
      </c>
      <c r="D179" s="198" t="s">
        <v>44</v>
      </c>
      <c r="E179" s="199">
        <v>2806193</v>
      </c>
    </row>
    <row r="180" spans="1:5" s="194" customFormat="1" ht="23.25" customHeight="1" x14ac:dyDescent="0.2">
      <c r="A180" s="195" t="s">
        <v>90</v>
      </c>
      <c r="B180" s="196">
        <v>475</v>
      </c>
      <c r="C180" s="197">
        <v>15</v>
      </c>
      <c r="D180" s="198" t="s">
        <v>44</v>
      </c>
      <c r="E180" s="199">
        <v>2806193</v>
      </c>
    </row>
    <row r="181" spans="1:5" s="194" customFormat="1" ht="23.25" customHeight="1" x14ac:dyDescent="0.2">
      <c r="A181" s="195" t="s">
        <v>92</v>
      </c>
      <c r="B181" s="196">
        <v>413</v>
      </c>
      <c r="C181" s="197">
        <v>17</v>
      </c>
      <c r="D181" s="198" t="s">
        <v>44</v>
      </c>
      <c r="E181" s="199">
        <v>3001419</v>
      </c>
    </row>
    <row r="182" spans="1:5" s="194" customFormat="1" ht="23.25" customHeight="1" x14ac:dyDescent="0.2">
      <c r="A182" s="195" t="s">
        <v>90</v>
      </c>
      <c r="B182" s="196">
        <v>475</v>
      </c>
      <c r="C182" s="197">
        <v>15</v>
      </c>
      <c r="D182" s="198" t="s">
        <v>44</v>
      </c>
      <c r="E182" s="199">
        <v>2806193</v>
      </c>
    </row>
    <row r="183" spans="1:5" s="194" customFormat="1" ht="23.25" customHeight="1" x14ac:dyDescent="0.2">
      <c r="A183" s="195" t="s">
        <v>90</v>
      </c>
      <c r="B183" s="196">
        <v>475</v>
      </c>
      <c r="C183" s="197">
        <v>15</v>
      </c>
      <c r="D183" s="198" t="s">
        <v>44</v>
      </c>
      <c r="E183" s="199">
        <v>2806193</v>
      </c>
    </row>
    <row r="184" spans="1:5" s="194" customFormat="1" ht="23.25" customHeight="1" x14ac:dyDescent="0.2">
      <c r="A184" s="195" t="s">
        <v>90</v>
      </c>
      <c r="B184" s="196">
        <v>475</v>
      </c>
      <c r="C184" s="197">
        <v>15</v>
      </c>
      <c r="D184" s="198" t="s">
        <v>44</v>
      </c>
      <c r="E184" s="199">
        <v>2806193</v>
      </c>
    </row>
    <row r="185" spans="1:5" s="194" customFormat="1" ht="23.25" customHeight="1" x14ac:dyDescent="0.2">
      <c r="A185" s="195" t="s">
        <v>90</v>
      </c>
      <c r="B185" s="196">
        <v>475</v>
      </c>
      <c r="C185" s="197">
        <v>15</v>
      </c>
      <c r="D185" s="198" t="s">
        <v>44</v>
      </c>
      <c r="E185" s="199">
        <v>2806193</v>
      </c>
    </row>
    <row r="186" spans="1:5" s="194" customFormat="1" ht="23.25" customHeight="1" x14ac:dyDescent="0.2">
      <c r="A186" s="195" t="s">
        <v>78</v>
      </c>
      <c r="B186" s="196">
        <v>417</v>
      </c>
      <c r="C186" s="197">
        <v>18</v>
      </c>
      <c r="D186" s="198" t="s">
        <v>44</v>
      </c>
      <c r="E186" s="199">
        <v>3099033</v>
      </c>
    </row>
    <row r="187" spans="1:5" s="194" customFormat="1" ht="23.25" customHeight="1" x14ac:dyDescent="0.2">
      <c r="A187" s="195" t="s">
        <v>90</v>
      </c>
      <c r="B187" s="196">
        <v>475</v>
      </c>
      <c r="C187" s="197">
        <v>15</v>
      </c>
      <c r="D187" s="198" t="s">
        <v>44</v>
      </c>
      <c r="E187" s="199">
        <v>2806193</v>
      </c>
    </row>
    <row r="188" spans="1:5" s="194" customFormat="1" ht="23.25" customHeight="1" x14ac:dyDescent="0.2">
      <c r="A188" s="195" t="s">
        <v>90</v>
      </c>
      <c r="B188" s="196">
        <v>475</v>
      </c>
      <c r="C188" s="197">
        <v>15</v>
      </c>
      <c r="D188" s="198" t="s">
        <v>44</v>
      </c>
      <c r="E188" s="199">
        <v>2806193</v>
      </c>
    </row>
    <row r="189" spans="1:5" s="194" customFormat="1" ht="23.25" customHeight="1" x14ac:dyDescent="0.2">
      <c r="A189" s="195" t="s">
        <v>90</v>
      </c>
      <c r="B189" s="196">
        <v>475</v>
      </c>
      <c r="C189" s="197">
        <v>15</v>
      </c>
      <c r="D189" s="198" t="s">
        <v>44</v>
      </c>
      <c r="E189" s="199">
        <v>2806193</v>
      </c>
    </row>
    <row r="190" spans="1:5" s="194" customFormat="1" ht="23.25" customHeight="1" x14ac:dyDescent="0.2">
      <c r="A190" s="195" t="s">
        <v>90</v>
      </c>
      <c r="B190" s="196">
        <v>475</v>
      </c>
      <c r="C190" s="197">
        <v>15</v>
      </c>
      <c r="D190" s="198" t="s">
        <v>44</v>
      </c>
      <c r="E190" s="199">
        <v>2806193</v>
      </c>
    </row>
    <row r="191" spans="1:5" s="194" customFormat="1" ht="23.25" customHeight="1" x14ac:dyDescent="0.2">
      <c r="A191" s="195" t="s">
        <v>92</v>
      </c>
      <c r="B191" s="196">
        <v>413</v>
      </c>
      <c r="C191" s="197">
        <v>17</v>
      </c>
      <c r="D191" s="198" t="s">
        <v>44</v>
      </c>
      <c r="E191" s="199">
        <v>3001419</v>
      </c>
    </row>
    <row r="192" spans="1:5" s="194" customFormat="1" ht="23.25" customHeight="1" x14ac:dyDescent="0.2">
      <c r="A192" s="195" t="s">
        <v>90</v>
      </c>
      <c r="B192" s="196">
        <v>475</v>
      </c>
      <c r="C192" s="197">
        <v>15</v>
      </c>
      <c r="D192" s="198" t="s">
        <v>44</v>
      </c>
      <c r="E192" s="199">
        <v>2806193</v>
      </c>
    </row>
    <row r="193" spans="1:5" s="194" customFormat="1" ht="23.25" customHeight="1" x14ac:dyDescent="0.2">
      <c r="A193" s="195" t="s">
        <v>78</v>
      </c>
      <c r="B193" s="196">
        <v>417</v>
      </c>
      <c r="C193" s="197">
        <v>18</v>
      </c>
      <c r="D193" s="198" t="s">
        <v>44</v>
      </c>
      <c r="E193" s="199">
        <v>3099033</v>
      </c>
    </row>
    <row r="194" spans="1:5" s="194" customFormat="1" ht="23.25" customHeight="1" x14ac:dyDescent="0.2">
      <c r="A194" s="195" t="s">
        <v>90</v>
      </c>
      <c r="B194" s="196">
        <v>475</v>
      </c>
      <c r="C194" s="197">
        <v>15</v>
      </c>
      <c r="D194" s="198" t="s">
        <v>44</v>
      </c>
      <c r="E194" s="199">
        <v>2806193</v>
      </c>
    </row>
    <row r="195" spans="1:5" s="194" customFormat="1" ht="23.25" customHeight="1" x14ac:dyDescent="0.2">
      <c r="A195" s="195" t="s">
        <v>90</v>
      </c>
      <c r="B195" s="196">
        <v>475</v>
      </c>
      <c r="C195" s="197">
        <v>15</v>
      </c>
      <c r="D195" s="198" t="s">
        <v>44</v>
      </c>
      <c r="E195" s="199">
        <v>2806193</v>
      </c>
    </row>
    <row r="196" spans="1:5" s="194" customFormat="1" ht="23.25" customHeight="1" x14ac:dyDescent="0.2">
      <c r="A196" s="195" t="s">
        <v>90</v>
      </c>
      <c r="B196" s="196">
        <v>475</v>
      </c>
      <c r="C196" s="197">
        <v>15</v>
      </c>
      <c r="D196" s="198" t="s">
        <v>44</v>
      </c>
      <c r="E196" s="199">
        <v>2806193</v>
      </c>
    </row>
    <row r="197" spans="1:5" s="194" customFormat="1" ht="23.25" customHeight="1" x14ac:dyDescent="0.2">
      <c r="A197" s="195" t="s">
        <v>90</v>
      </c>
      <c r="B197" s="196">
        <v>475</v>
      </c>
      <c r="C197" s="197">
        <v>15</v>
      </c>
      <c r="D197" s="198" t="s">
        <v>44</v>
      </c>
      <c r="E197" s="199">
        <v>2806193</v>
      </c>
    </row>
    <row r="198" spans="1:5" s="194" customFormat="1" ht="23.25" customHeight="1" x14ac:dyDescent="0.2">
      <c r="A198" s="195" t="s">
        <v>92</v>
      </c>
      <c r="B198" s="196">
        <v>413</v>
      </c>
      <c r="C198" s="197">
        <v>17</v>
      </c>
      <c r="D198" s="198" t="s">
        <v>44</v>
      </c>
      <c r="E198" s="199">
        <v>3001419</v>
      </c>
    </row>
    <row r="199" spans="1:5" s="194" customFormat="1" ht="23.25" customHeight="1" x14ac:dyDescent="0.2">
      <c r="A199" s="195" t="s">
        <v>90</v>
      </c>
      <c r="B199" s="196">
        <v>475</v>
      </c>
      <c r="C199" s="197">
        <v>15</v>
      </c>
      <c r="D199" s="198" t="s">
        <v>44</v>
      </c>
      <c r="E199" s="199">
        <v>2806193</v>
      </c>
    </row>
    <row r="200" spans="1:5" s="194" customFormat="1" ht="23.25" customHeight="1" x14ac:dyDescent="0.2">
      <c r="A200" s="195" t="s">
        <v>90</v>
      </c>
      <c r="B200" s="196">
        <v>475</v>
      </c>
      <c r="C200" s="197">
        <v>15</v>
      </c>
      <c r="D200" s="198" t="s">
        <v>44</v>
      </c>
      <c r="E200" s="199">
        <v>2806193</v>
      </c>
    </row>
    <row r="201" spans="1:5" s="194" customFormat="1" ht="23.25" customHeight="1" x14ac:dyDescent="0.2">
      <c r="A201" s="195" t="s">
        <v>90</v>
      </c>
      <c r="B201" s="196">
        <v>475</v>
      </c>
      <c r="C201" s="197">
        <v>15</v>
      </c>
      <c r="D201" s="198" t="s">
        <v>44</v>
      </c>
      <c r="E201" s="199">
        <v>2806193</v>
      </c>
    </row>
    <row r="202" spans="1:5" s="194" customFormat="1" ht="23.25" customHeight="1" x14ac:dyDescent="0.2">
      <c r="A202" s="195" t="s">
        <v>90</v>
      </c>
      <c r="B202" s="196">
        <v>475</v>
      </c>
      <c r="C202" s="197">
        <v>15</v>
      </c>
      <c r="D202" s="198" t="s">
        <v>44</v>
      </c>
      <c r="E202" s="199">
        <v>2806193</v>
      </c>
    </row>
    <row r="203" spans="1:5" s="194" customFormat="1" ht="23.25" customHeight="1" x14ac:dyDescent="0.2">
      <c r="A203" s="195" t="s">
        <v>90</v>
      </c>
      <c r="B203" s="196">
        <v>475</v>
      </c>
      <c r="C203" s="197">
        <v>15</v>
      </c>
      <c r="D203" s="198" t="s">
        <v>44</v>
      </c>
      <c r="E203" s="199">
        <v>2806193</v>
      </c>
    </row>
    <row r="204" spans="1:5" s="194" customFormat="1" ht="23.25" customHeight="1" x14ac:dyDescent="0.2">
      <c r="A204" s="195" t="s">
        <v>90</v>
      </c>
      <c r="B204" s="196">
        <v>475</v>
      </c>
      <c r="C204" s="197">
        <v>15</v>
      </c>
      <c r="D204" s="198" t="s">
        <v>44</v>
      </c>
      <c r="E204" s="199">
        <v>2806193</v>
      </c>
    </row>
    <row r="205" spans="1:5" s="194" customFormat="1" ht="23.25" customHeight="1" x14ac:dyDescent="0.2">
      <c r="A205" s="195" t="s">
        <v>90</v>
      </c>
      <c r="B205" s="196">
        <v>475</v>
      </c>
      <c r="C205" s="197">
        <v>15</v>
      </c>
      <c r="D205" s="198" t="s">
        <v>44</v>
      </c>
      <c r="E205" s="199">
        <v>2806193</v>
      </c>
    </row>
    <row r="206" spans="1:5" s="194" customFormat="1" ht="23.25" customHeight="1" x14ac:dyDescent="0.2">
      <c r="A206" s="195" t="s">
        <v>90</v>
      </c>
      <c r="B206" s="196">
        <v>475</v>
      </c>
      <c r="C206" s="197">
        <v>15</v>
      </c>
      <c r="D206" s="198" t="s">
        <v>44</v>
      </c>
      <c r="E206" s="199">
        <v>2806193</v>
      </c>
    </row>
    <row r="207" spans="1:5" s="194" customFormat="1" ht="23.25" customHeight="1" x14ac:dyDescent="0.2">
      <c r="A207" s="195" t="s">
        <v>90</v>
      </c>
      <c r="B207" s="196">
        <v>475</v>
      </c>
      <c r="C207" s="197">
        <v>15</v>
      </c>
      <c r="D207" s="198" t="s">
        <v>44</v>
      </c>
      <c r="E207" s="199">
        <v>2806193</v>
      </c>
    </row>
    <row r="208" spans="1:5" s="194" customFormat="1" ht="23.25" customHeight="1" x14ac:dyDescent="0.2">
      <c r="A208" s="195" t="s">
        <v>78</v>
      </c>
      <c r="B208" s="196">
        <v>417</v>
      </c>
      <c r="C208" s="197">
        <v>18</v>
      </c>
      <c r="D208" s="198" t="s">
        <v>44</v>
      </c>
      <c r="E208" s="199">
        <v>3099033</v>
      </c>
    </row>
    <row r="209" spans="1:5" s="194" customFormat="1" ht="23.25" customHeight="1" x14ac:dyDescent="0.2">
      <c r="A209" s="195" t="s">
        <v>90</v>
      </c>
      <c r="B209" s="196">
        <v>475</v>
      </c>
      <c r="C209" s="197">
        <v>15</v>
      </c>
      <c r="D209" s="198" t="s">
        <v>44</v>
      </c>
      <c r="E209" s="199">
        <v>2806193</v>
      </c>
    </row>
    <row r="210" spans="1:5" s="194" customFormat="1" ht="23.25" customHeight="1" x14ac:dyDescent="0.2">
      <c r="A210" s="195" t="s">
        <v>92</v>
      </c>
      <c r="B210" s="196">
        <v>413</v>
      </c>
      <c r="C210" s="197">
        <v>17</v>
      </c>
      <c r="D210" s="198" t="s">
        <v>44</v>
      </c>
      <c r="E210" s="199">
        <v>3001419</v>
      </c>
    </row>
    <row r="211" spans="1:5" s="194" customFormat="1" ht="23.25" customHeight="1" x14ac:dyDescent="0.2">
      <c r="A211" s="195" t="s">
        <v>78</v>
      </c>
      <c r="B211" s="196">
        <v>417</v>
      </c>
      <c r="C211" s="197">
        <v>18</v>
      </c>
      <c r="D211" s="198" t="s">
        <v>44</v>
      </c>
      <c r="E211" s="199">
        <v>3099033</v>
      </c>
    </row>
    <row r="212" spans="1:5" s="194" customFormat="1" ht="23.25" customHeight="1" x14ac:dyDescent="0.2">
      <c r="A212" s="195" t="s">
        <v>90</v>
      </c>
      <c r="B212" s="196">
        <v>475</v>
      </c>
      <c r="C212" s="197">
        <v>15</v>
      </c>
      <c r="D212" s="198" t="s">
        <v>44</v>
      </c>
      <c r="E212" s="199">
        <v>2806193</v>
      </c>
    </row>
    <row r="213" spans="1:5" s="194" customFormat="1" ht="23.25" customHeight="1" x14ac:dyDescent="0.2">
      <c r="A213" s="195" t="s">
        <v>90</v>
      </c>
      <c r="B213" s="196">
        <v>475</v>
      </c>
      <c r="C213" s="197">
        <v>15</v>
      </c>
      <c r="D213" s="198" t="s">
        <v>44</v>
      </c>
      <c r="E213" s="199">
        <v>2806193</v>
      </c>
    </row>
    <row r="214" spans="1:5" s="194" customFormat="1" ht="23.25" customHeight="1" x14ac:dyDescent="0.2">
      <c r="A214" s="195" t="s">
        <v>90</v>
      </c>
      <c r="B214" s="196">
        <v>475</v>
      </c>
      <c r="C214" s="197">
        <v>15</v>
      </c>
      <c r="D214" s="198" t="s">
        <v>44</v>
      </c>
      <c r="E214" s="199">
        <v>2806193</v>
      </c>
    </row>
    <row r="215" spans="1:5" s="194" customFormat="1" ht="23.25" customHeight="1" x14ac:dyDescent="0.2">
      <c r="A215" s="195" t="s">
        <v>90</v>
      </c>
      <c r="B215" s="196">
        <v>475</v>
      </c>
      <c r="C215" s="197">
        <v>15</v>
      </c>
      <c r="D215" s="198" t="s">
        <v>44</v>
      </c>
      <c r="E215" s="199">
        <v>2806193</v>
      </c>
    </row>
    <row r="216" spans="1:5" s="194" customFormat="1" ht="23.25" customHeight="1" x14ac:dyDescent="0.2">
      <c r="A216" s="195" t="s">
        <v>90</v>
      </c>
      <c r="B216" s="196">
        <v>475</v>
      </c>
      <c r="C216" s="197">
        <v>15</v>
      </c>
      <c r="D216" s="198" t="s">
        <v>44</v>
      </c>
      <c r="E216" s="199">
        <v>2806193</v>
      </c>
    </row>
    <row r="217" spans="1:5" s="194" customFormat="1" ht="23.25" customHeight="1" x14ac:dyDescent="0.2">
      <c r="A217" s="195" t="s">
        <v>90</v>
      </c>
      <c r="B217" s="196">
        <v>475</v>
      </c>
      <c r="C217" s="197">
        <v>15</v>
      </c>
      <c r="D217" s="198" t="s">
        <v>44</v>
      </c>
      <c r="E217" s="199">
        <v>2806193</v>
      </c>
    </row>
    <row r="218" spans="1:5" s="194" customFormat="1" ht="23.25" customHeight="1" x14ac:dyDescent="0.2">
      <c r="A218" s="195" t="s">
        <v>90</v>
      </c>
      <c r="B218" s="196">
        <v>475</v>
      </c>
      <c r="C218" s="197">
        <v>15</v>
      </c>
      <c r="D218" s="198" t="s">
        <v>44</v>
      </c>
      <c r="E218" s="199">
        <v>2806193</v>
      </c>
    </row>
    <row r="219" spans="1:5" s="194" customFormat="1" ht="23.25" customHeight="1" x14ac:dyDescent="0.2">
      <c r="A219" s="195" t="s">
        <v>90</v>
      </c>
      <c r="B219" s="196">
        <v>475</v>
      </c>
      <c r="C219" s="197">
        <v>15</v>
      </c>
      <c r="D219" s="198" t="s">
        <v>44</v>
      </c>
      <c r="E219" s="199">
        <v>2806193</v>
      </c>
    </row>
    <row r="220" spans="1:5" s="194" customFormat="1" ht="23.25" customHeight="1" x14ac:dyDescent="0.2">
      <c r="A220" s="195" t="s">
        <v>90</v>
      </c>
      <c r="B220" s="196">
        <v>475</v>
      </c>
      <c r="C220" s="197">
        <v>15</v>
      </c>
      <c r="D220" s="198" t="s">
        <v>44</v>
      </c>
      <c r="E220" s="199">
        <v>2806193</v>
      </c>
    </row>
    <row r="221" spans="1:5" s="194" customFormat="1" ht="23.25" customHeight="1" x14ac:dyDescent="0.2">
      <c r="A221" s="195" t="s">
        <v>90</v>
      </c>
      <c r="B221" s="196">
        <v>475</v>
      </c>
      <c r="C221" s="197">
        <v>15</v>
      </c>
      <c r="D221" s="198" t="s">
        <v>44</v>
      </c>
      <c r="E221" s="199">
        <v>2806193</v>
      </c>
    </row>
    <row r="222" spans="1:5" s="194" customFormat="1" ht="23.25" customHeight="1" x14ac:dyDescent="0.2">
      <c r="A222" s="195" t="s">
        <v>90</v>
      </c>
      <c r="B222" s="196">
        <v>475</v>
      </c>
      <c r="C222" s="197">
        <v>15</v>
      </c>
      <c r="D222" s="198" t="s">
        <v>44</v>
      </c>
      <c r="E222" s="199">
        <v>2806193</v>
      </c>
    </row>
    <row r="223" spans="1:5" s="194" customFormat="1" ht="23.25" customHeight="1" x14ac:dyDescent="0.2">
      <c r="A223" s="195" t="s">
        <v>90</v>
      </c>
      <c r="B223" s="196">
        <v>475</v>
      </c>
      <c r="C223" s="197">
        <v>15</v>
      </c>
      <c r="D223" s="198" t="s">
        <v>44</v>
      </c>
      <c r="E223" s="199">
        <v>2806193</v>
      </c>
    </row>
    <row r="224" spans="1:5" s="194" customFormat="1" ht="23.25" customHeight="1" x14ac:dyDescent="0.2">
      <c r="A224" s="195" t="s">
        <v>90</v>
      </c>
      <c r="B224" s="196">
        <v>475</v>
      </c>
      <c r="C224" s="197">
        <v>15</v>
      </c>
      <c r="D224" s="198" t="s">
        <v>44</v>
      </c>
      <c r="E224" s="199">
        <v>2806193</v>
      </c>
    </row>
    <row r="225" spans="1:5" s="194" customFormat="1" ht="23.25" customHeight="1" x14ac:dyDescent="0.2">
      <c r="A225" s="195" t="s">
        <v>90</v>
      </c>
      <c r="B225" s="196">
        <v>475</v>
      </c>
      <c r="C225" s="197">
        <v>15</v>
      </c>
      <c r="D225" s="198" t="s">
        <v>44</v>
      </c>
      <c r="E225" s="199">
        <v>2806193</v>
      </c>
    </row>
    <row r="226" spans="1:5" s="194" customFormat="1" ht="23.25" customHeight="1" x14ac:dyDescent="0.2">
      <c r="A226" s="195" t="s">
        <v>92</v>
      </c>
      <c r="B226" s="196">
        <v>413</v>
      </c>
      <c r="C226" s="197">
        <v>17</v>
      </c>
      <c r="D226" s="198" t="s">
        <v>44</v>
      </c>
      <c r="E226" s="199">
        <v>3001419</v>
      </c>
    </row>
    <row r="227" spans="1:5" s="194" customFormat="1" ht="23.25" customHeight="1" x14ac:dyDescent="0.2">
      <c r="A227" s="195" t="s">
        <v>90</v>
      </c>
      <c r="B227" s="196">
        <v>475</v>
      </c>
      <c r="C227" s="197">
        <v>15</v>
      </c>
      <c r="D227" s="198" t="s">
        <v>44</v>
      </c>
      <c r="E227" s="199">
        <v>2806193</v>
      </c>
    </row>
    <row r="228" spans="1:5" s="194" customFormat="1" ht="23.25" customHeight="1" x14ac:dyDescent="0.2">
      <c r="A228" s="195" t="s">
        <v>90</v>
      </c>
      <c r="B228" s="196">
        <v>475</v>
      </c>
      <c r="C228" s="197">
        <v>15</v>
      </c>
      <c r="D228" s="198" t="s">
        <v>44</v>
      </c>
      <c r="E228" s="199">
        <v>2806193</v>
      </c>
    </row>
    <row r="229" spans="1:5" s="194" customFormat="1" ht="23.25" customHeight="1" x14ac:dyDescent="0.2">
      <c r="A229" s="195" t="s">
        <v>90</v>
      </c>
      <c r="B229" s="196">
        <v>475</v>
      </c>
      <c r="C229" s="197">
        <v>15</v>
      </c>
      <c r="D229" s="198" t="s">
        <v>44</v>
      </c>
      <c r="E229" s="199">
        <v>2806193</v>
      </c>
    </row>
    <row r="230" spans="1:5" s="194" customFormat="1" ht="23.25" customHeight="1" x14ac:dyDescent="0.2">
      <c r="A230" s="195" t="s">
        <v>90</v>
      </c>
      <c r="B230" s="196">
        <v>475</v>
      </c>
      <c r="C230" s="197">
        <v>15</v>
      </c>
      <c r="D230" s="198" t="s">
        <v>44</v>
      </c>
      <c r="E230" s="199">
        <v>2806193</v>
      </c>
    </row>
    <row r="231" spans="1:5" s="194" customFormat="1" ht="23.25" customHeight="1" x14ac:dyDescent="0.2">
      <c r="A231" s="195" t="s">
        <v>90</v>
      </c>
      <c r="B231" s="196">
        <v>475</v>
      </c>
      <c r="C231" s="197">
        <v>15</v>
      </c>
      <c r="D231" s="198" t="s">
        <v>44</v>
      </c>
      <c r="E231" s="199">
        <v>2806193</v>
      </c>
    </row>
    <row r="232" spans="1:5" s="194" customFormat="1" ht="23.25" customHeight="1" x14ac:dyDescent="0.2">
      <c r="A232" s="195" t="s">
        <v>90</v>
      </c>
      <c r="B232" s="196">
        <v>475</v>
      </c>
      <c r="C232" s="197">
        <v>15</v>
      </c>
      <c r="D232" s="198" t="s">
        <v>44</v>
      </c>
      <c r="E232" s="199">
        <v>2806193</v>
      </c>
    </row>
    <row r="233" spans="1:5" s="194" customFormat="1" ht="23.25" customHeight="1" x14ac:dyDescent="0.2">
      <c r="A233" s="195" t="s">
        <v>90</v>
      </c>
      <c r="B233" s="196">
        <v>475</v>
      </c>
      <c r="C233" s="197">
        <v>15</v>
      </c>
      <c r="D233" s="198" t="s">
        <v>44</v>
      </c>
      <c r="E233" s="199">
        <v>2806193</v>
      </c>
    </row>
    <row r="234" spans="1:5" s="194" customFormat="1" ht="23.25" customHeight="1" x14ac:dyDescent="0.2">
      <c r="A234" s="195" t="s">
        <v>90</v>
      </c>
      <c r="B234" s="196">
        <v>475</v>
      </c>
      <c r="C234" s="197">
        <v>15</v>
      </c>
      <c r="D234" s="198" t="s">
        <v>44</v>
      </c>
      <c r="E234" s="199">
        <v>2806193</v>
      </c>
    </row>
    <row r="235" spans="1:5" s="194" customFormat="1" ht="23.25" customHeight="1" x14ac:dyDescent="0.2">
      <c r="A235" s="195" t="s">
        <v>90</v>
      </c>
      <c r="B235" s="196">
        <v>475</v>
      </c>
      <c r="C235" s="197">
        <v>15</v>
      </c>
      <c r="D235" s="198" t="s">
        <v>44</v>
      </c>
      <c r="E235" s="199">
        <v>2806193</v>
      </c>
    </row>
    <row r="236" spans="1:5" s="194" customFormat="1" ht="23.25" customHeight="1" x14ac:dyDescent="0.2">
      <c r="A236" s="195" t="s">
        <v>90</v>
      </c>
      <c r="B236" s="196">
        <v>475</v>
      </c>
      <c r="C236" s="197">
        <v>15</v>
      </c>
      <c r="D236" s="198" t="s">
        <v>44</v>
      </c>
      <c r="E236" s="199">
        <v>2806193</v>
      </c>
    </row>
    <row r="237" spans="1:5" s="194" customFormat="1" ht="23.25" customHeight="1" x14ac:dyDescent="0.2">
      <c r="A237" s="195" t="s">
        <v>90</v>
      </c>
      <c r="B237" s="196">
        <v>475</v>
      </c>
      <c r="C237" s="197">
        <v>15</v>
      </c>
      <c r="D237" s="198" t="s">
        <v>44</v>
      </c>
      <c r="E237" s="199">
        <v>2806193</v>
      </c>
    </row>
    <row r="238" spans="1:5" s="194" customFormat="1" ht="23.25" customHeight="1" x14ac:dyDescent="0.2">
      <c r="A238" s="195" t="s">
        <v>90</v>
      </c>
      <c r="B238" s="196">
        <v>475</v>
      </c>
      <c r="C238" s="197">
        <v>15</v>
      </c>
      <c r="D238" s="198" t="s">
        <v>44</v>
      </c>
      <c r="E238" s="199">
        <v>2806193</v>
      </c>
    </row>
    <row r="239" spans="1:5" s="194" customFormat="1" ht="23.25" customHeight="1" x14ac:dyDescent="0.2">
      <c r="A239" s="195" t="s">
        <v>90</v>
      </c>
      <c r="B239" s="196">
        <v>475</v>
      </c>
      <c r="C239" s="197">
        <v>15</v>
      </c>
      <c r="D239" s="198" t="s">
        <v>44</v>
      </c>
      <c r="E239" s="199">
        <v>2806193</v>
      </c>
    </row>
    <row r="240" spans="1:5" s="194" customFormat="1" ht="23.25" customHeight="1" x14ac:dyDescent="0.2">
      <c r="A240" s="195" t="s">
        <v>90</v>
      </c>
      <c r="B240" s="196">
        <v>475</v>
      </c>
      <c r="C240" s="197">
        <v>15</v>
      </c>
      <c r="D240" s="198" t="s">
        <v>44</v>
      </c>
      <c r="E240" s="199">
        <v>2806193</v>
      </c>
    </row>
    <row r="241" spans="1:5" s="194" customFormat="1" ht="23.25" customHeight="1" x14ac:dyDescent="0.2">
      <c r="A241" s="195" t="s">
        <v>90</v>
      </c>
      <c r="B241" s="196">
        <v>475</v>
      </c>
      <c r="C241" s="197">
        <v>15</v>
      </c>
      <c r="D241" s="198" t="s">
        <v>44</v>
      </c>
      <c r="E241" s="199">
        <v>2806193</v>
      </c>
    </row>
    <row r="242" spans="1:5" s="194" customFormat="1" ht="23.25" customHeight="1" x14ac:dyDescent="0.2">
      <c r="A242" s="195" t="s">
        <v>90</v>
      </c>
      <c r="B242" s="196">
        <v>475</v>
      </c>
      <c r="C242" s="197">
        <v>15</v>
      </c>
      <c r="D242" s="198" t="s">
        <v>44</v>
      </c>
      <c r="E242" s="199">
        <v>2806193</v>
      </c>
    </row>
    <row r="243" spans="1:5" s="194" customFormat="1" ht="23.25" customHeight="1" x14ac:dyDescent="0.2">
      <c r="A243" s="195" t="s">
        <v>90</v>
      </c>
      <c r="B243" s="196">
        <v>475</v>
      </c>
      <c r="C243" s="197">
        <v>15</v>
      </c>
      <c r="D243" s="198" t="s">
        <v>44</v>
      </c>
      <c r="E243" s="199">
        <v>2806193</v>
      </c>
    </row>
    <row r="244" spans="1:5" s="194" customFormat="1" ht="23.25" customHeight="1" x14ac:dyDescent="0.2">
      <c r="A244" s="195" t="s">
        <v>90</v>
      </c>
      <c r="B244" s="196">
        <v>475</v>
      </c>
      <c r="C244" s="197">
        <v>15</v>
      </c>
      <c r="D244" s="198" t="s">
        <v>44</v>
      </c>
      <c r="E244" s="199">
        <v>2806193</v>
      </c>
    </row>
    <row r="245" spans="1:5" s="194" customFormat="1" ht="23.25" customHeight="1" x14ac:dyDescent="0.2">
      <c r="A245" s="195" t="s">
        <v>90</v>
      </c>
      <c r="B245" s="196">
        <v>475</v>
      </c>
      <c r="C245" s="197">
        <v>15</v>
      </c>
      <c r="D245" s="198" t="s">
        <v>44</v>
      </c>
      <c r="E245" s="199">
        <v>2806193</v>
      </c>
    </row>
    <row r="246" spans="1:5" s="194" customFormat="1" ht="23.25" customHeight="1" x14ac:dyDescent="0.2">
      <c r="A246" s="195" t="s">
        <v>90</v>
      </c>
      <c r="B246" s="196">
        <v>475</v>
      </c>
      <c r="C246" s="197">
        <v>15</v>
      </c>
      <c r="D246" s="198" t="s">
        <v>44</v>
      </c>
      <c r="E246" s="199">
        <v>2806193</v>
      </c>
    </row>
    <row r="247" spans="1:5" s="194" customFormat="1" ht="23.25" customHeight="1" x14ac:dyDescent="0.2">
      <c r="A247" s="195" t="s">
        <v>90</v>
      </c>
      <c r="B247" s="196">
        <v>475</v>
      </c>
      <c r="C247" s="197">
        <v>15</v>
      </c>
      <c r="D247" s="198" t="s">
        <v>44</v>
      </c>
      <c r="E247" s="199">
        <v>2806193</v>
      </c>
    </row>
    <row r="248" spans="1:5" s="194" customFormat="1" ht="23.25" customHeight="1" x14ac:dyDescent="0.2">
      <c r="A248" s="195" t="s">
        <v>90</v>
      </c>
      <c r="B248" s="196">
        <v>475</v>
      </c>
      <c r="C248" s="197">
        <v>15</v>
      </c>
      <c r="D248" s="198" t="s">
        <v>44</v>
      </c>
      <c r="E248" s="199">
        <v>2806193</v>
      </c>
    </row>
    <row r="249" spans="1:5" s="194" customFormat="1" ht="23.25" customHeight="1" x14ac:dyDescent="0.2">
      <c r="A249" s="195" t="s">
        <v>90</v>
      </c>
      <c r="B249" s="196">
        <v>475</v>
      </c>
      <c r="C249" s="197">
        <v>15</v>
      </c>
      <c r="D249" s="198" t="s">
        <v>44</v>
      </c>
      <c r="E249" s="199">
        <v>2806193</v>
      </c>
    </row>
    <row r="250" spans="1:5" s="194" customFormat="1" ht="23.25" customHeight="1" x14ac:dyDescent="0.2">
      <c r="A250" s="195" t="s">
        <v>90</v>
      </c>
      <c r="B250" s="196">
        <v>475</v>
      </c>
      <c r="C250" s="197">
        <v>15</v>
      </c>
      <c r="D250" s="198" t="s">
        <v>44</v>
      </c>
      <c r="E250" s="199">
        <v>2806193</v>
      </c>
    </row>
    <row r="251" spans="1:5" s="194" customFormat="1" ht="23.25" customHeight="1" x14ac:dyDescent="0.2">
      <c r="A251" s="195" t="s">
        <v>90</v>
      </c>
      <c r="B251" s="196">
        <v>475</v>
      </c>
      <c r="C251" s="197">
        <v>15</v>
      </c>
      <c r="D251" s="198" t="s">
        <v>44</v>
      </c>
      <c r="E251" s="199">
        <v>2806193</v>
      </c>
    </row>
    <row r="252" spans="1:5" s="194" customFormat="1" ht="23.25" customHeight="1" x14ac:dyDescent="0.2">
      <c r="A252" s="195" t="s">
        <v>90</v>
      </c>
      <c r="B252" s="196">
        <v>475</v>
      </c>
      <c r="C252" s="197">
        <v>15</v>
      </c>
      <c r="D252" s="198" t="s">
        <v>44</v>
      </c>
      <c r="E252" s="199">
        <v>2806193</v>
      </c>
    </row>
    <row r="253" spans="1:5" s="194" customFormat="1" ht="23.25" customHeight="1" x14ac:dyDescent="0.2">
      <c r="A253" s="195" t="s">
        <v>90</v>
      </c>
      <c r="B253" s="196">
        <v>475</v>
      </c>
      <c r="C253" s="197">
        <v>15</v>
      </c>
      <c r="D253" s="198" t="s">
        <v>44</v>
      </c>
      <c r="E253" s="199">
        <v>2806193</v>
      </c>
    </row>
    <row r="254" spans="1:5" s="194" customFormat="1" ht="23.25" customHeight="1" x14ac:dyDescent="0.2">
      <c r="A254" s="195" t="s">
        <v>90</v>
      </c>
      <c r="B254" s="196">
        <v>475</v>
      </c>
      <c r="C254" s="197">
        <v>15</v>
      </c>
      <c r="D254" s="198" t="s">
        <v>44</v>
      </c>
      <c r="E254" s="199">
        <v>2806193</v>
      </c>
    </row>
    <row r="255" spans="1:5" s="194" customFormat="1" ht="23.25" customHeight="1" x14ac:dyDescent="0.2">
      <c r="A255" s="195" t="s">
        <v>90</v>
      </c>
      <c r="B255" s="196">
        <v>475</v>
      </c>
      <c r="C255" s="197">
        <v>15</v>
      </c>
      <c r="D255" s="198" t="s">
        <v>44</v>
      </c>
      <c r="E255" s="199">
        <v>2806193</v>
      </c>
    </row>
    <row r="256" spans="1:5" s="194" customFormat="1" ht="23.25" customHeight="1" x14ac:dyDescent="0.2">
      <c r="A256" s="195" t="s">
        <v>90</v>
      </c>
      <c r="B256" s="196">
        <v>475</v>
      </c>
      <c r="C256" s="197">
        <v>15</v>
      </c>
      <c r="D256" s="198" t="s">
        <v>44</v>
      </c>
      <c r="E256" s="199">
        <v>2806193</v>
      </c>
    </row>
    <row r="257" spans="1:5" s="194" customFormat="1" ht="23.25" customHeight="1" x14ac:dyDescent="0.2">
      <c r="A257" s="195" t="s">
        <v>90</v>
      </c>
      <c r="B257" s="196">
        <v>475</v>
      </c>
      <c r="C257" s="197">
        <v>15</v>
      </c>
      <c r="D257" s="198" t="s">
        <v>44</v>
      </c>
      <c r="E257" s="199">
        <v>2806193</v>
      </c>
    </row>
    <row r="258" spans="1:5" s="194" customFormat="1" ht="23.25" customHeight="1" x14ac:dyDescent="0.2">
      <c r="A258" s="195" t="s">
        <v>90</v>
      </c>
      <c r="B258" s="196">
        <v>475</v>
      </c>
      <c r="C258" s="197">
        <v>15</v>
      </c>
      <c r="D258" s="198" t="s">
        <v>44</v>
      </c>
      <c r="E258" s="199">
        <v>2806193</v>
      </c>
    </row>
    <row r="259" spans="1:5" s="194" customFormat="1" ht="23.25" customHeight="1" x14ac:dyDescent="0.2">
      <c r="A259" s="195" t="s">
        <v>90</v>
      </c>
      <c r="B259" s="196">
        <v>475</v>
      </c>
      <c r="C259" s="197">
        <v>15</v>
      </c>
      <c r="D259" s="198" t="s">
        <v>44</v>
      </c>
      <c r="E259" s="199">
        <v>2806193</v>
      </c>
    </row>
    <row r="260" spans="1:5" s="194" customFormat="1" ht="23.25" customHeight="1" x14ac:dyDescent="0.2">
      <c r="A260" s="195" t="s">
        <v>90</v>
      </c>
      <c r="B260" s="196">
        <v>475</v>
      </c>
      <c r="C260" s="197">
        <v>15</v>
      </c>
      <c r="D260" s="198" t="s">
        <v>44</v>
      </c>
      <c r="E260" s="199">
        <v>2806193</v>
      </c>
    </row>
    <row r="261" spans="1:5" s="194" customFormat="1" ht="23.25" customHeight="1" x14ac:dyDescent="0.2">
      <c r="A261" s="195" t="s">
        <v>90</v>
      </c>
      <c r="B261" s="196">
        <v>475</v>
      </c>
      <c r="C261" s="197">
        <v>15</v>
      </c>
      <c r="D261" s="198" t="s">
        <v>44</v>
      </c>
      <c r="E261" s="199">
        <v>2806193</v>
      </c>
    </row>
    <row r="262" spans="1:5" s="194" customFormat="1" ht="23.25" customHeight="1" x14ac:dyDescent="0.2">
      <c r="A262" s="195" t="s">
        <v>90</v>
      </c>
      <c r="B262" s="196">
        <v>475</v>
      </c>
      <c r="C262" s="197">
        <v>15</v>
      </c>
      <c r="D262" s="198" t="s">
        <v>44</v>
      </c>
      <c r="E262" s="199">
        <v>2806193</v>
      </c>
    </row>
    <row r="263" spans="1:5" s="194" customFormat="1" ht="23.25" customHeight="1" x14ac:dyDescent="0.2">
      <c r="A263" s="195" t="s">
        <v>90</v>
      </c>
      <c r="B263" s="196">
        <v>475</v>
      </c>
      <c r="C263" s="197">
        <v>15</v>
      </c>
      <c r="D263" s="198" t="s">
        <v>44</v>
      </c>
      <c r="E263" s="199">
        <v>2806193</v>
      </c>
    </row>
    <row r="264" spans="1:5" s="194" customFormat="1" ht="23.25" customHeight="1" x14ac:dyDescent="0.2">
      <c r="A264" s="195" t="s">
        <v>90</v>
      </c>
      <c r="B264" s="196">
        <v>475</v>
      </c>
      <c r="C264" s="197">
        <v>15</v>
      </c>
      <c r="D264" s="198" t="s">
        <v>44</v>
      </c>
      <c r="E264" s="199">
        <v>2806193</v>
      </c>
    </row>
    <row r="265" spans="1:5" s="194" customFormat="1" ht="23.25" customHeight="1" x14ac:dyDescent="0.2">
      <c r="A265" s="195" t="s">
        <v>90</v>
      </c>
      <c r="B265" s="196">
        <v>475</v>
      </c>
      <c r="C265" s="197">
        <v>15</v>
      </c>
      <c r="D265" s="198" t="s">
        <v>44</v>
      </c>
      <c r="E265" s="199">
        <v>2806193</v>
      </c>
    </row>
    <row r="266" spans="1:5" s="194" customFormat="1" ht="23.25" customHeight="1" x14ac:dyDescent="0.2">
      <c r="A266" s="195" t="s">
        <v>90</v>
      </c>
      <c r="B266" s="196">
        <v>475</v>
      </c>
      <c r="C266" s="197">
        <v>15</v>
      </c>
      <c r="D266" s="198" t="s">
        <v>44</v>
      </c>
      <c r="E266" s="199">
        <v>2806193</v>
      </c>
    </row>
    <row r="267" spans="1:5" s="194" customFormat="1" ht="23.25" customHeight="1" x14ac:dyDescent="0.2">
      <c r="A267" s="195" t="s">
        <v>90</v>
      </c>
      <c r="B267" s="196">
        <v>475</v>
      </c>
      <c r="C267" s="197">
        <v>15</v>
      </c>
      <c r="D267" s="198" t="s">
        <v>44</v>
      </c>
      <c r="E267" s="199">
        <v>2806193</v>
      </c>
    </row>
    <row r="268" spans="1:5" s="194" customFormat="1" ht="23.25" customHeight="1" x14ac:dyDescent="0.2">
      <c r="A268" s="195" t="s">
        <v>90</v>
      </c>
      <c r="B268" s="196">
        <v>475</v>
      </c>
      <c r="C268" s="197">
        <v>15</v>
      </c>
      <c r="D268" s="198" t="s">
        <v>44</v>
      </c>
      <c r="E268" s="199">
        <v>2806193</v>
      </c>
    </row>
    <row r="269" spans="1:5" s="194" customFormat="1" ht="23.25" customHeight="1" x14ac:dyDescent="0.2">
      <c r="A269" s="195" t="s">
        <v>90</v>
      </c>
      <c r="B269" s="196">
        <v>475</v>
      </c>
      <c r="C269" s="197">
        <v>15</v>
      </c>
      <c r="D269" s="198" t="s">
        <v>44</v>
      </c>
      <c r="E269" s="199">
        <v>2806193</v>
      </c>
    </row>
    <row r="270" spans="1:5" s="194" customFormat="1" ht="23.25" customHeight="1" x14ac:dyDescent="0.2">
      <c r="A270" s="195" t="s">
        <v>90</v>
      </c>
      <c r="B270" s="196">
        <v>475</v>
      </c>
      <c r="C270" s="197">
        <v>15</v>
      </c>
      <c r="D270" s="198" t="s">
        <v>44</v>
      </c>
      <c r="E270" s="199">
        <v>2806193</v>
      </c>
    </row>
    <row r="271" spans="1:5" s="194" customFormat="1" ht="23.25" customHeight="1" x14ac:dyDescent="0.2">
      <c r="A271" s="195" t="s">
        <v>90</v>
      </c>
      <c r="B271" s="196">
        <v>475</v>
      </c>
      <c r="C271" s="197">
        <v>15</v>
      </c>
      <c r="D271" s="198" t="s">
        <v>44</v>
      </c>
      <c r="E271" s="199">
        <v>2806193</v>
      </c>
    </row>
    <row r="272" spans="1:5" s="194" customFormat="1" ht="23.25" customHeight="1" x14ac:dyDescent="0.2">
      <c r="A272" s="195" t="s">
        <v>90</v>
      </c>
      <c r="B272" s="196">
        <v>475</v>
      </c>
      <c r="C272" s="197">
        <v>15</v>
      </c>
      <c r="D272" s="198" t="s">
        <v>44</v>
      </c>
      <c r="E272" s="199">
        <v>2806193</v>
      </c>
    </row>
    <row r="273" spans="1:5" s="194" customFormat="1" ht="23.25" customHeight="1" x14ac:dyDescent="0.2">
      <c r="A273" s="195" t="s">
        <v>78</v>
      </c>
      <c r="B273" s="196">
        <v>417</v>
      </c>
      <c r="C273" s="197">
        <v>18</v>
      </c>
      <c r="D273" s="198" t="s">
        <v>44</v>
      </c>
      <c r="E273" s="199">
        <v>3099033</v>
      </c>
    </row>
    <row r="274" spans="1:5" s="194" customFormat="1" ht="23.25" customHeight="1" x14ac:dyDescent="0.2">
      <c r="A274" s="195" t="s">
        <v>92</v>
      </c>
      <c r="B274" s="196">
        <v>413</v>
      </c>
      <c r="C274" s="197">
        <v>17</v>
      </c>
      <c r="D274" s="198" t="s">
        <v>44</v>
      </c>
      <c r="E274" s="199">
        <v>3001419</v>
      </c>
    </row>
    <row r="275" spans="1:5" s="194" customFormat="1" ht="23.25" customHeight="1" x14ac:dyDescent="0.2">
      <c r="A275" s="195" t="s">
        <v>90</v>
      </c>
      <c r="B275" s="196">
        <v>475</v>
      </c>
      <c r="C275" s="197">
        <v>15</v>
      </c>
      <c r="D275" s="198" t="s">
        <v>44</v>
      </c>
      <c r="E275" s="199">
        <v>2806193</v>
      </c>
    </row>
    <row r="276" spans="1:5" s="194" customFormat="1" ht="23.25" customHeight="1" x14ac:dyDescent="0.2">
      <c r="A276" s="195" t="s">
        <v>92</v>
      </c>
      <c r="B276" s="196">
        <v>413</v>
      </c>
      <c r="C276" s="197">
        <v>17</v>
      </c>
      <c r="D276" s="198" t="s">
        <v>44</v>
      </c>
      <c r="E276" s="199">
        <v>3001419</v>
      </c>
    </row>
    <row r="277" spans="1:5" s="194" customFormat="1" ht="23.25" customHeight="1" x14ac:dyDescent="0.2">
      <c r="A277" s="195" t="s">
        <v>78</v>
      </c>
      <c r="B277" s="196">
        <v>417</v>
      </c>
      <c r="C277" s="197">
        <v>18</v>
      </c>
      <c r="D277" s="198" t="s">
        <v>44</v>
      </c>
      <c r="E277" s="199">
        <v>3099033</v>
      </c>
    </row>
    <row r="278" spans="1:5" s="194" customFormat="1" ht="23.25" customHeight="1" x14ac:dyDescent="0.2">
      <c r="A278" s="195" t="s">
        <v>90</v>
      </c>
      <c r="B278" s="196">
        <v>475</v>
      </c>
      <c r="C278" s="197">
        <v>15</v>
      </c>
      <c r="D278" s="198" t="s">
        <v>44</v>
      </c>
      <c r="E278" s="199">
        <v>2806193</v>
      </c>
    </row>
    <row r="279" spans="1:5" s="194" customFormat="1" ht="23.25" customHeight="1" x14ac:dyDescent="0.2">
      <c r="A279" s="195" t="s">
        <v>92</v>
      </c>
      <c r="B279" s="196">
        <v>413</v>
      </c>
      <c r="C279" s="197">
        <v>17</v>
      </c>
      <c r="D279" s="198" t="s">
        <v>44</v>
      </c>
      <c r="E279" s="199">
        <v>3001419</v>
      </c>
    </row>
    <row r="280" spans="1:5" s="194" customFormat="1" ht="23.25" customHeight="1" x14ac:dyDescent="0.2">
      <c r="A280" s="195" t="s">
        <v>90</v>
      </c>
      <c r="B280" s="196">
        <v>475</v>
      </c>
      <c r="C280" s="197">
        <v>15</v>
      </c>
      <c r="D280" s="198" t="s">
        <v>44</v>
      </c>
      <c r="E280" s="199">
        <v>2806193</v>
      </c>
    </row>
    <row r="281" spans="1:5" s="194" customFormat="1" ht="23.25" customHeight="1" x14ac:dyDescent="0.2">
      <c r="A281" s="195" t="s">
        <v>90</v>
      </c>
      <c r="B281" s="196">
        <v>475</v>
      </c>
      <c r="C281" s="197">
        <v>15</v>
      </c>
      <c r="D281" s="198" t="s">
        <v>44</v>
      </c>
      <c r="E281" s="199">
        <v>2806193</v>
      </c>
    </row>
    <row r="282" spans="1:5" s="194" customFormat="1" ht="23.25" customHeight="1" x14ac:dyDescent="0.2">
      <c r="A282" s="195" t="s">
        <v>92</v>
      </c>
      <c r="B282" s="196">
        <v>413</v>
      </c>
      <c r="C282" s="197">
        <v>17</v>
      </c>
      <c r="D282" s="198" t="s">
        <v>44</v>
      </c>
      <c r="E282" s="199">
        <v>3001419</v>
      </c>
    </row>
    <row r="283" spans="1:5" s="194" customFormat="1" ht="23.25" customHeight="1" x14ac:dyDescent="0.2">
      <c r="A283" s="195" t="s">
        <v>90</v>
      </c>
      <c r="B283" s="196">
        <v>475</v>
      </c>
      <c r="C283" s="197">
        <v>15</v>
      </c>
      <c r="D283" s="198" t="s">
        <v>44</v>
      </c>
      <c r="E283" s="199">
        <v>2806193</v>
      </c>
    </row>
    <row r="284" spans="1:5" s="194" customFormat="1" ht="23.25" customHeight="1" x14ac:dyDescent="0.2">
      <c r="A284" s="195" t="s">
        <v>90</v>
      </c>
      <c r="B284" s="196">
        <v>475</v>
      </c>
      <c r="C284" s="197">
        <v>15</v>
      </c>
      <c r="D284" s="198" t="s">
        <v>44</v>
      </c>
      <c r="E284" s="199">
        <v>2806193</v>
      </c>
    </row>
    <row r="285" spans="1:5" s="194" customFormat="1" ht="23.25" customHeight="1" x14ac:dyDescent="0.2">
      <c r="A285" s="195" t="s">
        <v>90</v>
      </c>
      <c r="B285" s="196">
        <v>475</v>
      </c>
      <c r="C285" s="197">
        <v>15</v>
      </c>
      <c r="D285" s="198" t="s">
        <v>44</v>
      </c>
      <c r="E285" s="199">
        <v>2806193</v>
      </c>
    </row>
    <row r="286" spans="1:5" s="194" customFormat="1" ht="23.25" customHeight="1" x14ac:dyDescent="0.2">
      <c r="A286" s="195" t="s">
        <v>90</v>
      </c>
      <c r="B286" s="196">
        <v>475</v>
      </c>
      <c r="C286" s="197">
        <v>15</v>
      </c>
      <c r="D286" s="198" t="s">
        <v>44</v>
      </c>
      <c r="E286" s="199">
        <v>2806193</v>
      </c>
    </row>
    <row r="287" spans="1:5" s="194" customFormat="1" ht="23.25" customHeight="1" x14ac:dyDescent="0.2">
      <c r="A287" s="195" t="s">
        <v>90</v>
      </c>
      <c r="B287" s="196">
        <v>475</v>
      </c>
      <c r="C287" s="197">
        <v>15</v>
      </c>
      <c r="D287" s="198" t="s">
        <v>44</v>
      </c>
      <c r="E287" s="199">
        <v>2806193</v>
      </c>
    </row>
    <row r="288" spans="1:5" s="194" customFormat="1" ht="23.25" customHeight="1" x14ac:dyDescent="0.2">
      <c r="A288" s="195" t="s">
        <v>92</v>
      </c>
      <c r="B288" s="196">
        <v>413</v>
      </c>
      <c r="C288" s="197">
        <v>17</v>
      </c>
      <c r="D288" s="198" t="s">
        <v>44</v>
      </c>
      <c r="E288" s="199">
        <v>3001419</v>
      </c>
    </row>
    <row r="289" spans="1:5" s="194" customFormat="1" ht="23.25" customHeight="1" x14ac:dyDescent="0.2">
      <c r="A289" s="195" t="s">
        <v>90</v>
      </c>
      <c r="B289" s="196">
        <v>475</v>
      </c>
      <c r="C289" s="197">
        <v>15</v>
      </c>
      <c r="D289" s="198" t="s">
        <v>44</v>
      </c>
      <c r="E289" s="199">
        <v>2806193</v>
      </c>
    </row>
    <row r="290" spans="1:5" s="194" customFormat="1" ht="23.25" customHeight="1" x14ac:dyDescent="0.2">
      <c r="A290" s="195" t="s">
        <v>90</v>
      </c>
      <c r="B290" s="196">
        <v>475</v>
      </c>
      <c r="C290" s="197">
        <v>15</v>
      </c>
      <c r="D290" s="198" t="s">
        <v>44</v>
      </c>
      <c r="E290" s="199">
        <v>2806193</v>
      </c>
    </row>
    <row r="291" spans="1:5" s="194" customFormat="1" ht="23.25" customHeight="1" x14ac:dyDescent="0.2">
      <c r="A291" s="195" t="s">
        <v>90</v>
      </c>
      <c r="B291" s="196">
        <v>475</v>
      </c>
      <c r="C291" s="197">
        <v>15</v>
      </c>
      <c r="D291" s="198" t="s">
        <v>44</v>
      </c>
      <c r="E291" s="199">
        <v>2806193</v>
      </c>
    </row>
    <row r="292" spans="1:5" s="194" customFormat="1" ht="23.25" customHeight="1" x14ac:dyDescent="0.2">
      <c r="A292" s="195" t="s">
        <v>90</v>
      </c>
      <c r="B292" s="196">
        <v>475</v>
      </c>
      <c r="C292" s="197">
        <v>15</v>
      </c>
      <c r="D292" s="198" t="s">
        <v>44</v>
      </c>
      <c r="E292" s="199">
        <v>2806193</v>
      </c>
    </row>
    <row r="293" spans="1:5" s="194" customFormat="1" ht="23.25" customHeight="1" x14ac:dyDescent="0.2">
      <c r="A293" s="195" t="s">
        <v>90</v>
      </c>
      <c r="B293" s="196">
        <v>475</v>
      </c>
      <c r="C293" s="197">
        <v>15</v>
      </c>
      <c r="D293" s="198" t="s">
        <v>44</v>
      </c>
      <c r="E293" s="199">
        <v>2806193</v>
      </c>
    </row>
    <row r="294" spans="1:5" s="194" customFormat="1" ht="23.25" customHeight="1" x14ac:dyDescent="0.2">
      <c r="A294" s="195" t="s">
        <v>92</v>
      </c>
      <c r="B294" s="196">
        <v>413</v>
      </c>
      <c r="C294" s="197">
        <v>17</v>
      </c>
      <c r="D294" s="198" t="s">
        <v>44</v>
      </c>
      <c r="E294" s="199">
        <v>3001419</v>
      </c>
    </row>
    <row r="295" spans="1:5" s="194" customFormat="1" ht="23.25" customHeight="1" x14ac:dyDescent="0.2">
      <c r="A295" s="195" t="s">
        <v>90</v>
      </c>
      <c r="B295" s="196">
        <v>475</v>
      </c>
      <c r="C295" s="197">
        <v>15</v>
      </c>
      <c r="D295" s="198" t="s">
        <v>44</v>
      </c>
      <c r="E295" s="199">
        <v>2806193</v>
      </c>
    </row>
    <row r="296" spans="1:5" s="194" customFormat="1" ht="23.25" customHeight="1" x14ac:dyDescent="0.2">
      <c r="A296" s="195" t="s">
        <v>90</v>
      </c>
      <c r="B296" s="196">
        <v>475</v>
      </c>
      <c r="C296" s="197">
        <v>15</v>
      </c>
      <c r="D296" s="198" t="s">
        <v>44</v>
      </c>
      <c r="E296" s="199">
        <v>2806193</v>
      </c>
    </row>
    <row r="297" spans="1:5" s="194" customFormat="1" ht="23.25" customHeight="1" x14ac:dyDescent="0.2">
      <c r="A297" s="195" t="s">
        <v>90</v>
      </c>
      <c r="B297" s="196">
        <v>475</v>
      </c>
      <c r="C297" s="197">
        <v>15</v>
      </c>
      <c r="D297" s="198" t="s">
        <v>44</v>
      </c>
      <c r="E297" s="199">
        <v>2806193</v>
      </c>
    </row>
    <row r="298" spans="1:5" s="194" customFormat="1" ht="23.25" customHeight="1" x14ac:dyDescent="0.2">
      <c r="A298" s="195" t="s">
        <v>90</v>
      </c>
      <c r="B298" s="196">
        <v>475</v>
      </c>
      <c r="C298" s="197">
        <v>15</v>
      </c>
      <c r="D298" s="198" t="s">
        <v>44</v>
      </c>
      <c r="E298" s="199">
        <v>2806193</v>
      </c>
    </row>
    <row r="299" spans="1:5" s="194" customFormat="1" ht="23.25" customHeight="1" x14ac:dyDescent="0.2">
      <c r="A299" s="195" t="s">
        <v>90</v>
      </c>
      <c r="B299" s="196">
        <v>475</v>
      </c>
      <c r="C299" s="197">
        <v>15</v>
      </c>
      <c r="D299" s="198" t="s">
        <v>44</v>
      </c>
      <c r="E299" s="199">
        <v>2806193</v>
      </c>
    </row>
    <row r="300" spans="1:5" s="194" customFormat="1" ht="23.25" customHeight="1" x14ac:dyDescent="0.2">
      <c r="A300" s="195" t="s">
        <v>92</v>
      </c>
      <c r="B300" s="196">
        <v>413</v>
      </c>
      <c r="C300" s="197">
        <v>17</v>
      </c>
      <c r="D300" s="198" t="s">
        <v>44</v>
      </c>
      <c r="E300" s="199">
        <v>3001419</v>
      </c>
    </row>
    <row r="301" spans="1:5" s="194" customFormat="1" ht="23.25" customHeight="1" x14ac:dyDescent="0.2">
      <c r="A301" s="195" t="s">
        <v>90</v>
      </c>
      <c r="B301" s="196">
        <v>475</v>
      </c>
      <c r="C301" s="197">
        <v>15</v>
      </c>
      <c r="D301" s="198" t="s">
        <v>44</v>
      </c>
      <c r="E301" s="199">
        <v>2806193</v>
      </c>
    </row>
    <row r="302" spans="1:5" s="194" customFormat="1" ht="23.25" customHeight="1" x14ac:dyDescent="0.2">
      <c r="A302" s="195" t="s">
        <v>90</v>
      </c>
      <c r="B302" s="196">
        <v>475</v>
      </c>
      <c r="C302" s="197">
        <v>15</v>
      </c>
      <c r="D302" s="198" t="s">
        <v>44</v>
      </c>
      <c r="E302" s="199">
        <v>2806193</v>
      </c>
    </row>
    <row r="303" spans="1:5" s="194" customFormat="1" ht="23.25" customHeight="1" x14ac:dyDescent="0.2">
      <c r="A303" s="195" t="s">
        <v>90</v>
      </c>
      <c r="B303" s="196">
        <v>475</v>
      </c>
      <c r="C303" s="197">
        <v>15</v>
      </c>
      <c r="D303" s="198" t="s">
        <v>44</v>
      </c>
      <c r="E303" s="199">
        <v>2806193</v>
      </c>
    </row>
    <row r="304" spans="1:5" s="194" customFormat="1" ht="23.25" customHeight="1" x14ac:dyDescent="0.2">
      <c r="A304" s="195" t="s">
        <v>90</v>
      </c>
      <c r="B304" s="196">
        <v>475</v>
      </c>
      <c r="C304" s="197">
        <v>15</v>
      </c>
      <c r="D304" s="198" t="s">
        <v>44</v>
      </c>
      <c r="E304" s="199">
        <v>2806193</v>
      </c>
    </row>
    <row r="305" spans="1:5" s="194" customFormat="1" ht="23.25" customHeight="1" x14ac:dyDescent="0.2">
      <c r="A305" s="195" t="s">
        <v>90</v>
      </c>
      <c r="B305" s="196">
        <v>475</v>
      </c>
      <c r="C305" s="197">
        <v>15</v>
      </c>
      <c r="D305" s="198" t="s">
        <v>44</v>
      </c>
      <c r="E305" s="199">
        <v>2806193</v>
      </c>
    </row>
    <row r="306" spans="1:5" s="194" customFormat="1" ht="23.25" customHeight="1" x14ac:dyDescent="0.2">
      <c r="A306" s="195" t="s">
        <v>90</v>
      </c>
      <c r="B306" s="196">
        <v>475</v>
      </c>
      <c r="C306" s="197">
        <v>15</v>
      </c>
      <c r="D306" s="198" t="s">
        <v>44</v>
      </c>
      <c r="E306" s="199">
        <v>2806193</v>
      </c>
    </row>
    <row r="307" spans="1:5" s="194" customFormat="1" ht="23.25" customHeight="1" x14ac:dyDescent="0.2">
      <c r="A307" s="200" t="s">
        <v>78</v>
      </c>
      <c r="B307" s="196">
        <v>417</v>
      </c>
      <c r="C307" s="197">
        <v>18</v>
      </c>
      <c r="D307" s="198" t="s">
        <v>44</v>
      </c>
      <c r="E307" s="199">
        <v>3099033</v>
      </c>
    </row>
    <row r="308" spans="1:5" s="194" customFormat="1" ht="23.25" customHeight="1" x14ac:dyDescent="0.2">
      <c r="A308" s="195" t="s">
        <v>92</v>
      </c>
      <c r="B308" s="196">
        <v>413</v>
      </c>
      <c r="C308" s="197">
        <v>17</v>
      </c>
      <c r="D308" s="198" t="s">
        <v>44</v>
      </c>
      <c r="E308" s="199">
        <v>3001419</v>
      </c>
    </row>
    <row r="309" spans="1:5" s="194" customFormat="1" ht="23.25" customHeight="1" x14ac:dyDescent="0.2">
      <c r="A309" s="195" t="s">
        <v>92</v>
      </c>
      <c r="B309" s="196">
        <v>413</v>
      </c>
      <c r="C309" s="197">
        <v>17</v>
      </c>
      <c r="D309" s="198" t="s">
        <v>44</v>
      </c>
      <c r="E309" s="199">
        <v>3001419</v>
      </c>
    </row>
    <row r="310" spans="1:5" s="194" customFormat="1" ht="23.25" customHeight="1" x14ac:dyDescent="0.2">
      <c r="A310" s="195" t="s">
        <v>90</v>
      </c>
      <c r="B310" s="196">
        <v>475</v>
      </c>
      <c r="C310" s="197">
        <v>15</v>
      </c>
      <c r="D310" s="198" t="s">
        <v>44</v>
      </c>
      <c r="E310" s="199">
        <v>2806193</v>
      </c>
    </row>
    <row r="311" spans="1:5" s="194" customFormat="1" ht="23.25" customHeight="1" x14ac:dyDescent="0.2">
      <c r="A311" s="195" t="s">
        <v>90</v>
      </c>
      <c r="B311" s="196">
        <v>475</v>
      </c>
      <c r="C311" s="197">
        <v>15</v>
      </c>
      <c r="D311" s="198" t="s">
        <v>44</v>
      </c>
      <c r="E311" s="199">
        <v>2806193</v>
      </c>
    </row>
    <row r="312" spans="1:5" s="194" customFormat="1" ht="23.25" customHeight="1" x14ac:dyDescent="0.2">
      <c r="A312" s="195" t="s">
        <v>92</v>
      </c>
      <c r="B312" s="196">
        <v>413</v>
      </c>
      <c r="C312" s="197">
        <v>17</v>
      </c>
      <c r="D312" s="198" t="s">
        <v>44</v>
      </c>
      <c r="E312" s="199">
        <v>3001419</v>
      </c>
    </row>
    <row r="313" spans="1:5" s="194" customFormat="1" ht="23.25" customHeight="1" x14ac:dyDescent="0.2">
      <c r="A313" s="195" t="s">
        <v>90</v>
      </c>
      <c r="B313" s="196">
        <v>475</v>
      </c>
      <c r="C313" s="197">
        <v>15</v>
      </c>
      <c r="D313" s="198" t="s">
        <v>44</v>
      </c>
      <c r="E313" s="199">
        <v>2806193</v>
      </c>
    </row>
    <row r="314" spans="1:5" s="194" customFormat="1" ht="23.25" customHeight="1" x14ac:dyDescent="0.2">
      <c r="A314" s="195" t="s">
        <v>78</v>
      </c>
      <c r="B314" s="196">
        <v>417</v>
      </c>
      <c r="C314" s="197">
        <v>18</v>
      </c>
      <c r="D314" s="198" t="s">
        <v>44</v>
      </c>
      <c r="E314" s="199">
        <v>3099033</v>
      </c>
    </row>
    <row r="315" spans="1:5" s="194" customFormat="1" ht="23.25" customHeight="1" x14ac:dyDescent="0.2">
      <c r="A315" s="195" t="s">
        <v>92</v>
      </c>
      <c r="B315" s="196">
        <v>413</v>
      </c>
      <c r="C315" s="197">
        <v>17</v>
      </c>
      <c r="D315" s="198" t="s">
        <v>44</v>
      </c>
      <c r="E315" s="199">
        <v>3001419</v>
      </c>
    </row>
    <row r="316" spans="1:5" s="194" customFormat="1" ht="23.25" customHeight="1" x14ac:dyDescent="0.2">
      <c r="A316" s="195" t="s">
        <v>92</v>
      </c>
      <c r="B316" s="196">
        <v>413</v>
      </c>
      <c r="C316" s="197">
        <v>17</v>
      </c>
      <c r="D316" s="198" t="s">
        <v>44</v>
      </c>
      <c r="E316" s="199">
        <v>3001419</v>
      </c>
    </row>
    <row r="317" spans="1:5" s="194" customFormat="1" ht="23.25" customHeight="1" x14ac:dyDescent="0.2">
      <c r="A317" s="195" t="s">
        <v>90</v>
      </c>
      <c r="B317" s="196">
        <v>475</v>
      </c>
      <c r="C317" s="197">
        <v>15</v>
      </c>
      <c r="D317" s="198" t="s">
        <v>44</v>
      </c>
      <c r="E317" s="199">
        <v>2806193</v>
      </c>
    </row>
    <row r="318" spans="1:5" s="194" customFormat="1" ht="23.25" customHeight="1" x14ac:dyDescent="0.2">
      <c r="A318" s="195" t="s">
        <v>78</v>
      </c>
      <c r="B318" s="196">
        <v>417</v>
      </c>
      <c r="C318" s="197">
        <v>18</v>
      </c>
      <c r="D318" s="198" t="s">
        <v>44</v>
      </c>
      <c r="E318" s="199">
        <v>3099033</v>
      </c>
    </row>
    <row r="319" spans="1:5" s="194" customFormat="1" ht="23.25" customHeight="1" x14ac:dyDescent="0.2">
      <c r="A319" s="195" t="s">
        <v>90</v>
      </c>
      <c r="B319" s="196">
        <v>475</v>
      </c>
      <c r="C319" s="197">
        <v>15</v>
      </c>
      <c r="D319" s="198" t="s">
        <v>44</v>
      </c>
      <c r="E319" s="199">
        <v>2806193</v>
      </c>
    </row>
    <row r="320" spans="1:5" s="194" customFormat="1" ht="23.25" customHeight="1" x14ac:dyDescent="0.2">
      <c r="A320" s="195" t="s">
        <v>90</v>
      </c>
      <c r="B320" s="196">
        <v>475</v>
      </c>
      <c r="C320" s="197">
        <v>15</v>
      </c>
      <c r="D320" s="198" t="s">
        <v>44</v>
      </c>
      <c r="E320" s="199">
        <v>2806193</v>
      </c>
    </row>
    <row r="321" spans="1:5" s="194" customFormat="1" ht="23.25" customHeight="1" x14ac:dyDescent="0.2">
      <c r="A321" s="195" t="s">
        <v>90</v>
      </c>
      <c r="B321" s="196">
        <v>475</v>
      </c>
      <c r="C321" s="197">
        <v>15</v>
      </c>
      <c r="D321" s="198" t="s">
        <v>44</v>
      </c>
      <c r="E321" s="199">
        <v>2806193</v>
      </c>
    </row>
    <row r="322" spans="1:5" s="194" customFormat="1" ht="23.25" customHeight="1" x14ac:dyDescent="0.2">
      <c r="A322" s="195" t="s">
        <v>90</v>
      </c>
      <c r="B322" s="196">
        <v>475</v>
      </c>
      <c r="C322" s="197">
        <v>15</v>
      </c>
      <c r="D322" s="198" t="s">
        <v>44</v>
      </c>
      <c r="E322" s="199">
        <v>2806193</v>
      </c>
    </row>
    <row r="323" spans="1:5" s="194" customFormat="1" ht="23.25" customHeight="1" x14ac:dyDescent="0.2">
      <c r="A323" s="195" t="s">
        <v>90</v>
      </c>
      <c r="B323" s="196">
        <v>475</v>
      </c>
      <c r="C323" s="197">
        <v>15</v>
      </c>
      <c r="D323" s="198" t="s">
        <v>44</v>
      </c>
      <c r="E323" s="199">
        <v>2806193</v>
      </c>
    </row>
    <row r="324" spans="1:5" s="194" customFormat="1" ht="23.25" customHeight="1" x14ac:dyDescent="0.2">
      <c r="A324" s="195" t="s">
        <v>78</v>
      </c>
      <c r="B324" s="196">
        <v>417</v>
      </c>
      <c r="C324" s="197">
        <v>18</v>
      </c>
      <c r="D324" s="198" t="s">
        <v>44</v>
      </c>
      <c r="E324" s="199">
        <v>3099033</v>
      </c>
    </row>
    <row r="325" spans="1:5" s="194" customFormat="1" ht="23.25" customHeight="1" x14ac:dyDescent="0.2">
      <c r="A325" s="195" t="s">
        <v>90</v>
      </c>
      <c r="B325" s="196">
        <v>475</v>
      </c>
      <c r="C325" s="197">
        <v>15</v>
      </c>
      <c r="D325" s="198" t="s">
        <v>44</v>
      </c>
      <c r="E325" s="199">
        <v>2806193</v>
      </c>
    </row>
    <row r="326" spans="1:5" s="194" customFormat="1" ht="23.25" customHeight="1" x14ac:dyDescent="0.2">
      <c r="A326" s="195" t="s">
        <v>92</v>
      </c>
      <c r="B326" s="196">
        <v>413</v>
      </c>
      <c r="C326" s="197">
        <v>17</v>
      </c>
      <c r="D326" s="198" t="s">
        <v>44</v>
      </c>
      <c r="E326" s="199">
        <v>3001419</v>
      </c>
    </row>
    <row r="327" spans="1:5" s="194" customFormat="1" ht="23.25" customHeight="1" x14ac:dyDescent="0.2">
      <c r="A327" s="195" t="s">
        <v>90</v>
      </c>
      <c r="B327" s="196">
        <v>475</v>
      </c>
      <c r="C327" s="197">
        <v>15</v>
      </c>
      <c r="D327" s="198" t="s">
        <v>44</v>
      </c>
      <c r="E327" s="199">
        <v>2806193</v>
      </c>
    </row>
    <row r="328" spans="1:5" s="194" customFormat="1" ht="23.25" customHeight="1" x14ac:dyDescent="0.2">
      <c r="A328" s="195" t="s">
        <v>90</v>
      </c>
      <c r="B328" s="196">
        <v>475</v>
      </c>
      <c r="C328" s="197">
        <v>15</v>
      </c>
      <c r="D328" s="198" t="s">
        <v>44</v>
      </c>
      <c r="E328" s="199">
        <v>2806193</v>
      </c>
    </row>
    <row r="329" spans="1:5" s="194" customFormat="1" ht="23.25" customHeight="1" x14ac:dyDescent="0.2">
      <c r="A329" s="195" t="s">
        <v>90</v>
      </c>
      <c r="B329" s="196">
        <v>475</v>
      </c>
      <c r="C329" s="197">
        <v>15</v>
      </c>
      <c r="D329" s="198" t="s">
        <v>44</v>
      </c>
      <c r="E329" s="199">
        <v>2806193</v>
      </c>
    </row>
    <row r="330" spans="1:5" s="194" customFormat="1" ht="23.25" customHeight="1" x14ac:dyDescent="0.2">
      <c r="A330" s="195" t="s">
        <v>92</v>
      </c>
      <c r="B330" s="196">
        <v>413</v>
      </c>
      <c r="C330" s="197">
        <v>17</v>
      </c>
      <c r="D330" s="198" t="s">
        <v>44</v>
      </c>
      <c r="E330" s="199">
        <v>3001419</v>
      </c>
    </row>
    <row r="331" spans="1:5" s="194" customFormat="1" ht="23.25" customHeight="1" x14ac:dyDescent="0.2">
      <c r="A331" s="195" t="s">
        <v>90</v>
      </c>
      <c r="B331" s="196">
        <v>475</v>
      </c>
      <c r="C331" s="197">
        <v>15</v>
      </c>
      <c r="D331" s="198" t="s">
        <v>44</v>
      </c>
      <c r="E331" s="199">
        <v>2806193</v>
      </c>
    </row>
    <row r="332" spans="1:5" s="194" customFormat="1" ht="23.25" customHeight="1" x14ac:dyDescent="0.2">
      <c r="A332" s="195" t="s">
        <v>90</v>
      </c>
      <c r="B332" s="196">
        <v>475</v>
      </c>
      <c r="C332" s="197">
        <v>15</v>
      </c>
      <c r="D332" s="198" t="s">
        <v>44</v>
      </c>
      <c r="E332" s="199">
        <v>2806193</v>
      </c>
    </row>
    <row r="333" spans="1:5" s="194" customFormat="1" ht="23.25" customHeight="1" x14ac:dyDescent="0.2">
      <c r="A333" s="195" t="s">
        <v>92</v>
      </c>
      <c r="B333" s="196">
        <v>413</v>
      </c>
      <c r="C333" s="197">
        <v>17</v>
      </c>
      <c r="D333" s="198" t="s">
        <v>44</v>
      </c>
      <c r="E333" s="199">
        <v>3001419</v>
      </c>
    </row>
    <row r="334" spans="1:5" s="194" customFormat="1" ht="23.25" customHeight="1" x14ac:dyDescent="0.2">
      <c r="A334" s="195" t="s">
        <v>90</v>
      </c>
      <c r="B334" s="196">
        <v>475</v>
      </c>
      <c r="C334" s="197">
        <v>15</v>
      </c>
      <c r="D334" s="198" t="s">
        <v>44</v>
      </c>
      <c r="E334" s="199">
        <v>2806193</v>
      </c>
    </row>
    <row r="335" spans="1:5" s="194" customFormat="1" ht="23.25" customHeight="1" x14ac:dyDescent="0.2">
      <c r="A335" s="195" t="s">
        <v>90</v>
      </c>
      <c r="B335" s="196">
        <v>475</v>
      </c>
      <c r="C335" s="197">
        <v>15</v>
      </c>
      <c r="D335" s="198" t="s">
        <v>44</v>
      </c>
      <c r="E335" s="199">
        <v>2806193</v>
      </c>
    </row>
    <row r="336" spans="1:5" s="194" customFormat="1" ht="23.25" customHeight="1" x14ac:dyDescent="0.2">
      <c r="A336" s="195" t="s">
        <v>90</v>
      </c>
      <c r="B336" s="196">
        <v>475</v>
      </c>
      <c r="C336" s="197">
        <v>15</v>
      </c>
      <c r="D336" s="198" t="s">
        <v>44</v>
      </c>
      <c r="E336" s="199">
        <v>2806193</v>
      </c>
    </row>
    <row r="337" spans="1:5" s="194" customFormat="1" ht="23.25" customHeight="1" x14ac:dyDescent="0.2">
      <c r="A337" s="195" t="s">
        <v>92</v>
      </c>
      <c r="B337" s="196">
        <v>413</v>
      </c>
      <c r="C337" s="197">
        <v>17</v>
      </c>
      <c r="D337" s="198" t="s">
        <v>44</v>
      </c>
      <c r="E337" s="199">
        <v>3001419</v>
      </c>
    </row>
    <row r="338" spans="1:5" s="194" customFormat="1" ht="23.25" customHeight="1" x14ac:dyDescent="0.2">
      <c r="A338" s="195" t="s">
        <v>78</v>
      </c>
      <c r="B338" s="196">
        <v>417</v>
      </c>
      <c r="C338" s="197">
        <v>18</v>
      </c>
      <c r="D338" s="198" t="s">
        <v>44</v>
      </c>
      <c r="E338" s="199">
        <v>3099033</v>
      </c>
    </row>
    <row r="339" spans="1:5" s="194" customFormat="1" ht="23.25" customHeight="1" x14ac:dyDescent="0.2">
      <c r="A339" s="195" t="s">
        <v>90</v>
      </c>
      <c r="B339" s="196">
        <v>475</v>
      </c>
      <c r="C339" s="197">
        <v>15</v>
      </c>
      <c r="D339" s="198" t="s">
        <v>44</v>
      </c>
      <c r="E339" s="199">
        <v>2806193</v>
      </c>
    </row>
    <row r="340" spans="1:5" s="194" customFormat="1" ht="23.25" customHeight="1" x14ac:dyDescent="0.2">
      <c r="A340" s="195" t="s">
        <v>90</v>
      </c>
      <c r="B340" s="196">
        <v>475</v>
      </c>
      <c r="C340" s="197">
        <v>15</v>
      </c>
      <c r="D340" s="198" t="s">
        <v>44</v>
      </c>
      <c r="E340" s="199">
        <v>2806193</v>
      </c>
    </row>
    <row r="341" spans="1:5" s="194" customFormat="1" ht="23.25" customHeight="1" x14ac:dyDescent="0.2">
      <c r="A341" s="195" t="s">
        <v>92</v>
      </c>
      <c r="B341" s="196">
        <v>413</v>
      </c>
      <c r="C341" s="197">
        <v>17</v>
      </c>
      <c r="D341" s="198" t="s">
        <v>44</v>
      </c>
      <c r="E341" s="199">
        <v>3001419</v>
      </c>
    </row>
    <row r="342" spans="1:5" s="194" customFormat="1" ht="23.25" customHeight="1" x14ac:dyDescent="0.2">
      <c r="A342" s="195" t="s">
        <v>90</v>
      </c>
      <c r="B342" s="196">
        <v>475</v>
      </c>
      <c r="C342" s="197">
        <v>15</v>
      </c>
      <c r="D342" s="198" t="s">
        <v>44</v>
      </c>
      <c r="E342" s="199">
        <v>2806193</v>
      </c>
    </row>
    <row r="343" spans="1:5" s="194" customFormat="1" ht="23.25" customHeight="1" x14ac:dyDescent="0.2">
      <c r="A343" s="195" t="s">
        <v>78</v>
      </c>
      <c r="B343" s="196">
        <v>417</v>
      </c>
      <c r="C343" s="197">
        <v>18</v>
      </c>
      <c r="D343" s="198" t="s">
        <v>44</v>
      </c>
      <c r="E343" s="199">
        <v>3099033</v>
      </c>
    </row>
    <row r="344" spans="1:5" s="194" customFormat="1" ht="23.25" customHeight="1" x14ac:dyDescent="0.2">
      <c r="A344" s="195" t="s">
        <v>90</v>
      </c>
      <c r="B344" s="196">
        <v>475</v>
      </c>
      <c r="C344" s="197">
        <v>15</v>
      </c>
      <c r="D344" s="198" t="s">
        <v>44</v>
      </c>
      <c r="E344" s="199">
        <v>2806193</v>
      </c>
    </row>
    <row r="345" spans="1:5" s="194" customFormat="1" ht="23.25" customHeight="1" x14ac:dyDescent="0.2">
      <c r="A345" s="195" t="s">
        <v>90</v>
      </c>
      <c r="B345" s="196">
        <v>475</v>
      </c>
      <c r="C345" s="197">
        <v>15</v>
      </c>
      <c r="D345" s="198" t="s">
        <v>44</v>
      </c>
      <c r="E345" s="199">
        <v>2806193</v>
      </c>
    </row>
    <row r="346" spans="1:5" s="194" customFormat="1" ht="23.25" customHeight="1" x14ac:dyDescent="0.2">
      <c r="A346" s="195" t="s">
        <v>90</v>
      </c>
      <c r="B346" s="196">
        <v>475</v>
      </c>
      <c r="C346" s="197">
        <v>15</v>
      </c>
      <c r="D346" s="198" t="s">
        <v>44</v>
      </c>
      <c r="E346" s="199">
        <v>2806193</v>
      </c>
    </row>
    <row r="347" spans="1:5" s="194" customFormat="1" ht="23.25" customHeight="1" x14ac:dyDescent="0.2">
      <c r="A347" s="195" t="s">
        <v>90</v>
      </c>
      <c r="B347" s="196">
        <v>475</v>
      </c>
      <c r="C347" s="197">
        <v>15</v>
      </c>
      <c r="D347" s="198" t="s">
        <v>44</v>
      </c>
      <c r="E347" s="199">
        <v>2806193</v>
      </c>
    </row>
    <row r="348" spans="1:5" s="194" customFormat="1" ht="23.25" customHeight="1" x14ac:dyDescent="0.2">
      <c r="A348" s="195" t="s">
        <v>127</v>
      </c>
      <c r="B348" s="196">
        <v>475</v>
      </c>
      <c r="C348" s="197">
        <v>15</v>
      </c>
      <c r="D348" s="198" t="s">
        <v>44</v>
      </c>
      <c r="E348" s="199">
        <v>2806193</v>
      </c>
    </row>
    <row r="349" spans="1:5" s="194" customFormat="1" ht="23.25" customHeight="1" x14ac:dyDescent="0.2">
      <c r="A349" s="195" t="s">
        <v>90</v>
      </c>
      <c r="B349" s="196">
        <v>475</v>
      </c>
      <c r="C349" s="197">
        <v>15</v>
      </c>
      <c r="D349" s="198" t="s">
        <v>44</v>
      </c>
      <c r="E349" s="199">
        <v>2806193</v>
      </c>
    </row>
    <row r="350" spans="1:5" s="194" customFormat="1" ht="23.25" customHeight="1" x14ac:dyDescent="0.2">
      <c r="A350" s="195" t="s">
        <v>90</v>
      </c>
      <c r="B350" s="196">
        <v>475</v>
      </c>
      <c r="C350" s="197">
        <v>15</v>
      </c>
      <c r="D350" s="198" t="s">
        <v>44</v>
      </c>
      <c r="E350" s="199">
        <v>2806193</v>
      </c>
    </row>
    <row r="351" spans="1:5" s="194" customFormat="1" ht="23.25" customHeight="1" x14ac:dyDescent="0.2">
      <c r="A351" s="195" t="s">
        <v>78</v>
      </c>
      <c r="B351" s="196">
        <v>417</v>
      </c>
      <c r="C351" s="197">
        <v>18</v>
      </c>
      <c r="D351" s="198" t="s">
        <v>44</v>
      </c>
      <c r="E351" s="199">
        <v>3099033</v>
      </c>
    </row>
    <row r="352" spans="1:5" s="194" customFormat="1" ht="23.25" customHeight="1" x14ac:dyDescent="0.2">
      <c r="A352" s="195" t="s">
        <v>78</v>
      </c>
      <c r="B352" s="196">
        <v>417</v>
      </c>
      <c r="C352" s="197">
        <v>18</v>
      </c>
      <c r="D352" s="198" t="s">
        <v>44</v>
      </c>
      <c r="E352" s="199">
        <v>3099033</v>
      </c>
    </row>
    <row r="353" spans="1:5" s="194" customFormat="1" ht="23.25" customHeight="1" x14ac:dyDescent="0.2">
      <c r="A353" s="195" t="s">
        <v>90</v>
      </c>
      <c r="B353" s="196">
        <v>475</v>
      </c>
      <c r="C353" s="197">
        <v>15</v>
      </c>
      <c r="D353" s="198" t="s">
        <v>44</v>
      </c>
      <c r="E353" s="199">
        <v>2806193</v>
      </c>
    </row>
    <row r="354" spans="1:5" s="194" customFormat="1" ht="23.25" customHeight="1" x14ac:dyDescent="0.2">
      <c r="A354" s="195" t="s">
        <v>90</v>
      </c>
      <c r="B354" s="196">
        <v>475</v>
      </c>
      <c r="C354" s="197">
        <v>15</v>
      </c>
      <c r="D354" s="198" t="s">
        <v>44</v>
      </c>
      <c r="E354" s="199">
        <v>2806193</v>
      </c>
    </row>
    <row r="355" spans="1:5" s="194" customFormat="1" ht="23.25" customHeight="1" x14ac:dyDescent="0.2">
      <c r="A355" s="195" t="s">
        <v>90</v>
      </c>
      <c r="B355" s="196">
        <v>475</v>
      </c>
      <c r="C355" s="197">
        <v>15</v>
      </c>
      <c r="D355" s="198" t="s">
        <v>44</v>
      </c>
      <c r="E355" s="199">
        <v>2806193</v>
      </c>
    </row>
    <row r="356" spans="1:5" s="194" customFormat="1" ht="23.25" customHeight="1" x14ac:dyDescent="0.2">
      <c r="A356" s="195" t="s">
        <v>90</v>
      </c>
      <c r="B356" s="196">
        <v>475</v>
      </c>
      <c r="C356" s="197">
        <v>15</v>
      </c>
      <c r="D356" s="198" t="s">
        <v>44</v>
      </c>
      <c r="E356" s="199">
        <v>2806193</v>
      </c>
    </row>
    <row r="357" spans="1:5" s="194" customFormat="1" ht="23.25" customHeight="1" x14ac:dyDescent="0.2">
      <c r="A357" s="195" t="s">
        <v>92</v>
      </c>
      <c r="B357" s="196">
        <v>413</v>
      </c>
      <c r="C357" s="197">
        <v>17</v>
      </c>
      <c r="D357" s="198" t="s">
        <v>44</v>
      </c>
      <c r="E357" s="199">
        <v>3001419</v>
      </c>
    </row>
    <row r="358" spans="1:5" s="194" customFormat="1" ht="23.25" customHeight="1" x14ac:dyDescent="0.2">
      <c r="A358" s="195" t="s">
        <v>90</v>
      </c>
      <c r="B358" s="196">
        <v>475</v>
      </c>
      <c r="C358" s="197">
        <v>15</v>
      </c>
      <c r="D358" s="198" t="s">
        <v>44</v>
      </c>
      <c r="E358" s="199">
        <v>2806193</v>
      </c>
    </row>
    <row r="359" spans="1:5" s="194" customFormat="1" ht="23.25" customHeight="1" x14ac:dyDescent="0.2">
      <c r="A359" s="195" t="s">
        <v>90</v>
      </c>
      <c r="B359" s="196">
        <v>475</v>
      </c>
      <c r="C359" s="197">
        <v>15</v>
      </c>
      <c r="D359" s="198" t="s">
        <v>44</v>
      </c>
      <c r="E359" s="199">
        <v>2806193</v>
      </c>
    </row>
    <row r="360" spans="1:5" s="194" customFormat="1" ht="23.25" customHeight="1" x14ac:dyDescent="0.2">
      <c r="A360" s="195" t="s">
        <v>92</v>
      </c>
      <c r="B360" s="196">
        <v>413</v>
      </c>
      <c r="C360" s="197">
        <v>17</v>
      </c>
      <c r="D360" s="198" t="s">
        <v>44</v>
      </c>
      <c r="E360" s="199">
        <v>3001419</v>
      </c>
    </row>
    <row r="361" spans="1:5" s="194" customFormat="1" ht="23.25" customHeight="1" x14ac:dyDescent="0.2">
      <c r="A361" s="195" t="s">
        <v>90</v>
      </c>
      <c r="B361" s="196">
        <v>475</v>
      </c>
      <c r="C361" s="197">
        <v>15</v>
      </c>
      <c r="D361" s="198" t="s">
        <v>44</v>
      </c>
      <c r="E361" s="199">
        <v>2806193</v>
      </c>
    </row>
    <row r="362" spans="1:5" s="194" customFormat="1" ht="23.25" customHeight="1" x14ac:dyDescent="0.2">
      <c r="A362" s="195" t="s">
        <v>92</v>
      </c>
      <c r="B362" s="196">
        <v>413</v>
      </c>
      <c r="C362" s="197">
        <v>17</v>
      </c>
      <c r="D362" s="198" t="s">
        <v>44</v>
      </c>
      <c r="E362" s="199">
        <v>3001419</v>
      </c>
    </row>
    <row r="363" spans="1:5" s="194" customFormat="1" ht="23.25" customHeight="1" x14ac:dyDescent="0.2">
      <c r="A363" s="195" t="s">
        <v>78</v>
      </c>
      <c r="B363" s="196">
        <v>417</v>
      </c>
      <c r="C363" s="197">
        <v>18</v>
      </c>
      <c r="D363" s="198" t="s">
        <v>44</v>
      </c>
      <c r="E363" s="199">
        <v>3099033</v>
      </c>
    </row>
    <row r="364" spans="1:5" s="194" customFormat="1" ht="23.25" customHeight="1" x14ac:dyDescent="0.2">
      <c r="A364" s="195" t="s">
        <v>92</v>
      </c>
      <c r="B364" s="196">
        <v>413</v>
      </c>
      <c r="C364" s="197">
        <v>17</v>
      </c>
      <c r="D364" s="198" t="s">
        <v>44</v>
      </c>
      <c r="E364" s="199">
        <v>3001419</v>
      </c>
    </row>
    <row r="365" spans="1:5" s="194" customFormat="1" ht="23.25" customHeight="1" x14ac:dyDescent="0.2">
      <c r="A365" s="195" t="s">
        <v>90</v>
      </c>
      <c r="B365" s="196">
        <v>475</v>
      </c>
      <c r="C365" s="197">
        <v>15</v>
      </c>
      <c r="D365" s="198" t="s">
        <v>44</v>
      </c>
      <c r="E365" s="199">
        <v>2806193</v>
      </c>
    </row>
    <row r="366" spans="1:5" s="194" customFormat="1" ht="23.25" customHeight="1" x14ac:dyDescent="0.2">
      <c r="A366" s="195" t="s">
        <v>90</v>
      </c>
      <c r="B366" s="196">
        <v>475</v>
      </c>
      <c r="C366" s="197">
        <v>15</v>
      </c>
      <c r="D366" s="198" t="s">
        <v>44</v>
      </c>
      <c r="E366" s="199">
        <v>2806193</v>
      </c>
    </row>
    <row r="367" spans="1:5" s="194" customFormat="1" ht="23.25" customHeight="1" x14ac:dyDescent="0.2">
      <c r="A367" s="195" t="s">
        <v>90</v>
      </c>
      <c r="B367" s="196">
        <v>475</v>
      </c>
      <c r="C367" s="197">
        <v>15</v>
      </c>
      <c r="D367" s="198" t="s">
        <v>44</v>
      </c>
      <c r="E367" s="199">
        <v>2806193</v>
      </c>
    </row>
    <row r="368" spans="1:5" s="194" customFormat="1" ht="23.25" customHeight="1" x14ac:dyDescent="0.2">
      <c r="A368" s="195" t="s">
        <v>92</v>
      </c>
      <c r="B368" s="196">
        <v>413</v>
      </c>
      <c r="C368" s="197">
        <v>17</v>
      </c>
      <c r="D368" s="198" t="s">
        <v>44</v>
      </c>
      <c r="E368" s="199">
        <v>3001419</v>
      </c>
    </row>
    <row r="369" spans="1:5" s="194" customFormat="1" ht="23.25" customHeight="1" x14ac:dyDescent="0.2">
      <c r="A369" s="195" t="s">
        <v>78</v>
      </c>
      <c r="B369" s="196">
        <v>417</v>
      </c>
      <c r="C369" s="197">
        <v>18</v>
      </c>
      <c r="D369" s="198" t="s">
        <v>44</v>
      </c>
      <c r="E369" s="199">
        <v>3099033</v>
      </c>
    </row>
    <row r="370" spans="1:5" s="194" customFormat="1" ht="23.25" customHeight="1" x14ac:dyDescent="0.2">
      <c r="A370" s="195" t="s">
        <v>90</v>
      </c>
      <c r="B370" s="196">
        <v>475</v>
      </c>
      <c r="C370" s="197">
        <v>15</v>
      </c>
      <c r="D370" s="198" t="s">
        <v>44</v>
      </c>
      <c r="E370" s="199">
        <v>2806193</v>
      </c>
    </row>
    <row r="371" spans="1:5" s="194" customFormat="1" ht="23.25" customHeight="1" x14ac:dyDescent="0.2">
      <c r="A371" s="195" t="s">
        <v>90</v>
      </c>
      <c r="B371" s="196">
        <v>475</v>
      </c>
      <c r="C371" s="197">
        <v>15</v>
      </c>
      <c r="D371" s="198" t="s">
        <v>44</v>
      </c>
      <c r="E371" s="199">
        <v>2806193</v>
      </c>
    </row>
    <row r="372" spans="1:5" s="194" customFormat="1" ht="23.25" customHeight="1" x14ac:dyDescent="0.2">
      <c r="A372" s="195" t="s">
        <v>90</v>
      </c>
      <c r="B372" s="196">
        <v>475</v>
      </c>
      <c r="C372" s="197">
        <v>15</v>
      </c>
      <c r="D372" s="198" t="s">
        <v>44</v>
      </c>
      <c r="E372" s="199">
        <v>2806193</v>
      </c>
    </row>
    <row r="373" spans="1:5" s="194" customFormat="1" ht="23.25" customHeight="1" x14ac:dyDescent="0.2">
      <c r="A373" s="195" t="s">
        <v>92</v>
      </c>
      <c r="B373" s="196">
        <v>413</v>
      </c>
      <c r="C373" s="197">
        <v>17</v>
      </c>
      <c r="D373" s="198" t="s">
        <v>44</v>
      </c>
      <c r="E373" s="199">
        <v>3001419</v>
      </c>
    </row>
    <row r="374" spans="1:5" s="194" customFormat="1" ht="23.25" customHeight="1" x14ac:dyDescent="0.2">
      <c r="A374" s="195" t="s">
        <v>90</v>
      </c>
      <c r="B374" s="196">
        <v>475</v>
      </c>
      <c r="C374" s="197">
        <v>15</v>
      </c>
      <c r="D374" s="198" t="s">
        <v>44</v>
      </c>
      <c r="E374" s="199">
        <v>2806193</v>
      </c>
    </row>
    <row r="375" spans="1:5" s="194" customFormat="1" ht="23.25" customHeight="1" x14ac:dyDescent="0.2">
      <c r="A375" s="195" t="s">
        <v>90</v>
      </c>
      <c r="B375" s="196">
        <v>475</v>
      </c>
      <c r="C375" s="197">
        <v>15</v>
      </c>
      <c r="D375" s="198" t="s">
        <v>44</v>
      </c>
      <c r="E375" s="199">
        <v>2806193</v>
      </c>
    </row>
    <row r="376" spans="1:5" s="194" customFormat="1" ht="23.25" customHeight="1" x14ac:dyDescent="0.2">
      <c r="A376" s="195" t="s">
        <v>90</v>
      </c>
      <c r="B376" s="196">
        <v>475</v>
      </c>
      <c r="C376" s="197">
        <v>15</v>
      </c>
      <c r="D376" s="198" t="s">
        <v>44</v>
      </c>
      <c r="E376" s="199">
        <v>2806193</v>
      </c>
    </row>
    <row r="377" spans="1:5" s="194" customFormat="1" ht="23.25" customHeight="1" x14ac:dyDescent="0.2">
      <c r="A377" s="195" t="s">
        <v>90</v>
      </c>
      <c r="B377" s="196">
        <v>475</v>
      </c>
      <c r="C377" s="197">
        <v>15</v>
      </c>
      <c r="D377" s="198" t="s">
        <v>44</v>
      </c>
      <c r="E377" s="199">
        <v>2806193</v>
      </c>
    </row>
    <row r="378" spans="1:5" s="194" customFormat="1" ht="23.25" customHeight="1" x14ac:dyDescent="0.2">
      <c r="A378" s="195" t="s">
        <v>92</v>
      </c>
      <c r="B378" s="196">
        <v>413</v>
      </c>
      <c r="C378" s="197">
        <v>17</v>
      </c>
      <c r="D378" s="198" t="s">
        <v>44</v>
      </c>
      <c r="E378" s="199">
        <v>3001419</v>
      </c>
    </row>
    <row r="379" spans="1:5" s="194" customFormat="1" ht="23.25" customHeight="1" x14ac:dyDescent="0.2">
      <c r="A379" s="195" t="s">
        <v>90</v>
      </c>
      <c r="B379" s="196">
        <v>475</v>
      </c>
      <c r="C379" s="197">
        <v>15</v>
      </c>
      <c r="D379" s="198" t="s">
        <v>44</v>
      </c>
      <c r="E379" s="199">
        <v>2806193</v>
      </c>
    </row>
    <row r="380" spans="1:5" s="194" customFormat="1" ht="23.25" customHeight="1" x14ac:dyDescent="0.2">
      <c r="A380" s="195" t="s">
        <v>92</v>
      </c>
      <c r="B380" s="196">
        <v>413</v>
      </c>
      <c r="C380" s="197">
        <v>17</v>
      </c>
      <c r="D380" s="198" t="s">
        <v>44</v>
      </c>
      <c r="E380" s="199">
        <v>3001419</v>
      </c>
    </row>
    <row r="381" spans="1:5" s="194" customFormat="1" ht="23.25" customHeight="1" x14ac:dyDescent="0.2">
      <c r="A381" s="195" t="s">
        <v>90</v>
      </c>
      <c r="B381" s="196">
        <v>475</v>
      </c>
      <c r="C381" s="197">
        <v>15</v>
      </c>
      <c r="D381" s="198" t="s">
        <v>44</v>
      </c>
      <c r="E381" s="199">
        <v>2806193</v>
      </c>
    </row>
    <row r="382" spans="1:5" s="194" customFormat="1" ht="23.25" customHeight="1" x14ac:dyDescent="0.2">
      <c r="A382" s="195" t="s">
        <v>90</v>
      </c>
      <c r="B382" s="196">
        <v>475</v>
      </c>
      <c r="C382" s="197">
        <v>15</v>
      </c>
      <c r="D382" s="198" t="s">
        <v>44</v>
      </c>
      <c r="E382" s="199">
        <v>2806193</v>
      </c>
    </row>
    <row r="383" spans="1:5" s="194" customFormat="1" ht="23.25" customHeight="1" x14ac:dyDescent="0.2">
      <c r="A383" s="195" t="s">
        <v>92</v>
      </c>
      <c r="B383" s="196">
        <v>413</v>
      </c>
      <c r="C383" s="197">
        <v>17</v>
      </c>
      <c r="D383" s="198" t="s">
        <v>44</v>
      </c>
      <c r="E383" s="199">
        <v>3001419</v>
      </c>
    </row>
    <row r="384" spans="1:5" s="194" customFormat="1" ht="23.25" customHeight="1" x14ac:dyDescent="0.2">
      <c r="A384" s="195" t="s">
        <v>92</v>
      </c>
      <c r="B384" s="196">
        <v>413</v>
      </c>
      <c r="C384" s="197">
        <v>17</v>
      </c>
      <c r="D384" s="198" t="s">
        <v>44</v>
      </c>
      <c r="E384" s="199">
        <v>3001419</v>
      </c>
    </row>
    <row r="385" spans="1:5" s="194" customFormat="1" ht="23.25" customHeight="1" x14ac:dyDescent="0.2">
      <c r="A385" s="195" t="s">
        <v>90</v>
      </c>
      <c r="B385" s="196">
        <v>475</v>
      </c>
      <c r="C385" s="197">
        <v>15</v>
      </c>
      <c r="D385" s="198" t="s">
        <v>44</v>
      </c>
      <c r="E385" s="199">
        <v>2806193</v>
      </c>
    </row>
    <row r="386" spans="1:5" s="194" customFormat="1" ht="23.25" customHeight="1" x14ac:dyDescent="0.2">
      <c r="A386" s="195" t="s">
        <v>90</v>
      </c>
      <c r="B386" s="196">
        <v>475</v>
      </c>
      <c r="C386" s="197">
        <v>15</v>
      </c>
      <c r="D386" s="198" t="s">
        <v>44</v>
      </c>
      <c r="E386" s="199">
        <v>2806193</v>
      </c>
    </row>
    <row r="387" spans="1:5" s="194" customFormat="1" ht="23.25" customHeight="1" x14ac:dyDescent="0.2">
      <c r="A387" s="195" t="s">
        <v>90</v>
      </c>
      <c r="B387" s="196">
        <v>475</v>
      </c>
      <c r="C387" s="197">
        <v>15</v>
      </c>
      <c r="D387" s="198" t="s">
        <v>44</v>
      </c>
      <c r="E387" s="199">
        <v>2806193</v>
      </c>
    </row>
    <row r="388" spans="1:5" s="194" customFormat="1" ht="23.25" customHeight="1" x14ac:dyDescent="0.2">
      <c r="A388" s="195" t="s">
        <v>90</v>
      </c>
      <c r="B388" s="196">
        <v>475</v>
      </c>
      <c r="C388" s="197">
        <v>15</v>
      </c>
      <c r="D388" s="198" t="s">
        <v>44</v>
      </c>
      <c r="E388" s="199">
        <v>2806193</v>
      </c>
    </row>
    <row r="389" spans="1:5" s="194" customFormat="1" ht="23.25" customHeight="1" x14ac:dyDescent="0.2">
      <c r="A389" s="195" t="s">
        <v>92</v>
      </c>
      <c r="B389" s="196">
        <v>413</v>
      </c>
      <c r="C389" s="197">
        <v>17</v>
      </c>
      <c r="D389" s="198" t="s">
        <v>44</v>
      </c>
      <c r="E389" s="199">
        <v>3001419</v>
      </c>
    </row>
    <row r="390" spans="1:5" s="194" customFormat="1" ht="23.25" customHeight="1" x14ac:dyDescent="0.2">
      <c r="A390" s="195" t="s">
        <v>90</v>
      </c>
      <c r="B390" s="196">
        <v>475</v>
      </c>
      <c r="C390" s="197">
        <v>15</v>
      </c>
      <c r="D390" s="198" t="s">
        <v>44</v>
      </c>
      <c r="E390" s="199">
        <v>2806193</v>
      </c>
    </row>
    <row r="391" spans="1:5" s="194" customFormat="1" ht="23.25" customHeight="1" x14ac:dyDescent="0.2">
      <c r="A391" s="195" t="s">
        <v>90</v>
      </c>
      <c r="B391" s="196">
        <v>475</v>
      </c>
      <c r="C391" s="197">
        <v>15</v>
      </c>
      <c r="D391" s="198" t="s">
        <v>44</v>
      </c>
      <c r="E391" s="199">
        <v>2806193</v>
      </c>
    </row>
    <row r="392" spans="1:5" s="194" customFormat="1" ht="23.25" customHeight="1" x14ac:dyDescent="0.2">
      <c r="A392" s="195" t="s">
        <v>90</v>
      </c>
      <c r="B392" s="196">
        <v>475</v>
      </c>
      <c r="C392" s="197">
        <v>15</v>
      </c>
      <c r="D392" s="198" t="s">
        <v>44</v>
      </c>
      <c r="E392" s="199">
        <v>2806193</v>
      </c>
    </row>
    <row r="393" spans="1:5" s="194" customFormat="1" ht="23.25" customHeight="1" x14ac:dyDescent="0.2">
      <c r="A393" s="195" t="s">
        <v>92</v>
      </c>
      <c r="B393" s="196">
        <v>413</v>
      </c>
      <c r="C393" s="197">
        <v>17</v>
      </c>
      <c r="D393" s="198" t="s">
        <v>44</v>
      </c>
      <c r="E393" s="199">
        <v>3001419</v>
      </c>
    </row>
    <row r="394" spans="1:5" s="194" customFormat="1" ht="23.25" customHeight="1" x14ac:dyDescent="0.2">
      <c r="A394" s="195" t="s">
        <v>92</v>
      </c>
      <c r="B394" s="196">
        <v>413</v>
      </c>
      <c r="C394" s="197">
        <v>17</v>
      </c>
      <c r="D394" s="198" t="s">
        <v>44</v>
      </c>
      <c r="E394" s="199">
        <v>3001419</v>
      </c>
    </row>
    <row r="395" spans="1:5" s="194" customFormat="1" ht="23.25" customHeight="1" x14ac:dyDescent="0.2">
      <c r="A395" s="195" t="s">
        <v>78</v>
      </c>
      <c r="B395" s="196">
        <v>417</v>
      </c>
      <c r="C395" s="197">
        <v>18</v>
      </c>
      <c r="D395" s="198" t="s">
        <v>44</v>
      </c>
      <c r="E395" s="199">
        <v>3099033</v>
      </c>
    </row>
    <row r="396" spans="1:5" s="194" customFormat="1" ht="23.25" customHeight="1" x14ac:dyDescent="0.2">
      <c r="A396" s="195" t="s">
        <v>90</v>
      </c>
      <c r="B396" s="196">
        <v>475</v>
      </c>
      <c r="C396" s="197">
        <v>15</v>
      </c>
      <c r="D396" s="198" t="s">
        <v>44</v>
      </c>
      <c r="E396" s="199">
        <v>2806193</v>
      </c>
    </row>
    <row r="397" spans="1:5" s="194" customFormat="1" ht="23.25" customHeight="1" x14ac:dyDescent="0.2">
      <c r="A397" s="195" t="s">
        <v>90</v>
      </c>
      <c r="B397" s="196">
        <v>475</v>
      </c>
      <c r="C397" s="197">
        <v>15</v>
      </c>
      <c r="D397" s="198" t="s">
        <v>44</v>
      </c>
      <c r="E397" s="199">
        <v>2806193</v>
      </c>
    </row>
    <row r="398" spans="1:5" s="194" customFormat="1" ht="23.25" customHeight="1" x14ac:dyDescent="0.2">
      <c r="A398" s="195" t="s">
        <v>92</v>
      </c>
      <c r="B398" s="196">
        <v>413</v>
      </c>
      <c r="C398" s="197">
        <v>17</v>
      </c>
      <c r="D398" s="198" t="s">
        <v>44</v>
      </c>
      <c r="E398" s="199">
        <v>3001419</v>
      </c>
    </row>
    <row r="399" spans="1:5" s="194" customFormat="1" ht="23.25" customHeight="1" x14ac:dyDescent="0.2">
      <c r="A399" s="195" t="s">
        <v>90</v>
      </c>
      <c r="B399" s="196">
        <v>475</v>
      </c>
      <c r="C399" s="197">
        <v>15</v>
      </c>
      <c r="D399" s="198" t="s">
        <v>44</v>
      </c>
      <c r="E399" s="199">
        <v>2806193</v>
      </c>
    </row>
    <row r="400" spans="1:5" s="194" customFormat="1" ht="23.25" customHeight="1" x14ac:dyDescent="0.2">
      <c r="A400" s="195" t="s">
        <v>90</v>
      </c>
      <c r="B400" s="196">
        <v>475</v>
      </c>
      <c r="C400" s="197">
        <v>15</v>
      </c>
      <c r="D400" s="198" t="s">
        <v>44</v>
      </c>
      <c r="E400" s="199">
        <v>2806193</v>
      </c>
    </row>
    <row r="401" spans="1:5" s="194" customFormat="1" ht="23.25" customHeight="1" x14ac:dyDescent="0.2">
      <c r="A401" s="195" t="s">
        <v>90</v>
      </c>
      <c r="B401" s="196">
        <v>475</v>
      </c>
      <c r="C401" s="197">
        <v>15</v>
      </c>
      <c r="D401" s="198" t="s">
        <v>44</v>
      </c>
      <c r="E401" s="199">
        <v>2806193</v>
      </c>
    </row>
    <row r="402" spans="1:5" s="194" customFormat="1" ht="23.25" customHeight="1" x14ac:dyDescent="0.2">
      <c r="A402" s="195" t="s">
        <v>90</v>
      </c>
      <c r="B402" s="196">
        <v>475</v>
      </c>
      <c r="C402" s="197">
        <v>15</v>
      </c>
      <c r="D402" s="198" t="s">
        <v>44</v>
      </c>
      <c r="E402" s="199">
        <v>2806193</v>
      </c>
    </row>
    <row r="403" spans="1:5" s="194" customFormat="1" ht="23.25" customHeight="1" x14ac:dyDescent="0.2">
      <c r="A403" s="195" t="s">
        <v>90</v>
      </c>
      <c r="B403" s="196">
        <v>475</v>
      </c>
      <c r="C403" s="197">
        <v>15</v>
      </c>
      <c r="D403" s="198" t="s">
        <v>44</v>
      </c>
      <c r="E403" s="199">
        <v>2806193</v>
      </c>
    </row>
    <row r="404" spans="1:5" s="194" customFormat="1" ht="23.25" customHeight="1" x14ac:dyDescent="0.2">
      <c r="A404" s="195" t="s">
        <v>78</v>
      </c>
      <c r="B404" s="196">
        <v>417</v>
      </c>
      <c r="C404" s="197">
        <v>18</v>
      </c>
      <c r="D404" s="198" t="s">
        <v>44</v>
      </c>
      <c r="E404" s="199">
        <v>3099033</v>
      </c>
    </row>
    <row r="405" spans="1:5" s="194" customFormat="1" ht="23.25" customHeight="1" x14ac:dyDescent="0.2">
      <c r="A405" s="195" t="s">
        <v>92</v>
      </c>
      <c r="B405" s="196">
        <v>413</v>
      </c>
      <c r="C405" s="197">
        <v>17</v>
      </c>
      <c r="D405" s="198" t="s">
        <v>44</v>
      </c>
      <c r="E405" s="199">
        <v>3001419</v>
      </c>
    </row>
    <row r="406" spans="1:5" s="194" customFormat="1" ht="23.25" customHeight="1" x14ac:dyDescent="0.2">
      <c r="A406" s="195" t="s">
        <v>90</v>
      </c>
      <c r="B406" s="196">
        <v>475</v>
      </c>
      <c r="C406" s="197">
        <v>15</v>
      </c>
      <c r="D406" s="198" t="s">
        <v>44</v>
      </c>
      <c r="E406" s="199">
        <v>2806193</v>
      </c>
    </row>
    <row r="407" spans="1:5" s="194" customFormat="1" ht="23.25" customHeight="1" x14ac:dyDescent="0.2">
      <c r="A407" s="195" t="s">
        <v>92</v>
      </c>
      <c r="B407" s="196">
        <v>413</v>
      </c>
      <c r="C407" s="197">
        <v>17</v>
      </c>
      <c r="D407" s="198" t="s">
        <v>44</v>
      </c>
      <c r="E407" s="199">
        <v>3001419</v>
      </c>
    </row>
    <row r="408" spans="1:5" s="194" customFormat="1" ht="23.25" customHeight="1" x14ac:dyDescent="0.2">
      <c r="A408" s="195" t="s">
        <v>90</v>
      </c>
      <c r="B408" s="196">
        <v>475</v>
      </c>
      <c r="C408" s="197">
        <v>15</v>
      </c>
      <c r="D408" s="198" t="s">
        <v>44</v>
      </c>
      <c r="E408" s="199">
        <v>2806193</v>
      </c>
    </row>
    <row r="409" spans="1:5" s="194" customFormat="1" ht="23.25" customHeight="1" x14ac:dyDescent="0.2">
      <c r="A409" s="195" t="s">
        <v>90</v>
      </c>
      <c r="B409" s="196">
        <v>475</v>
      </c>
      <c r="C409" s="197">
        <v>15</v>
      </c>
      <c r="D409" s="198" t="s">
        <v>44</v>
      </c>
      <c r="E409" s="199">
        <v>2806193</v>
      </c>
    </row>
    <row r="410" spans="1:5" s="194" customFormat="1" ht="23.25" customHeight="1" x14ac:dyDescent="0.2">
      <c r="A410" s="195" t="s">
        <v>90</v>
      </c>
      <c r="B410" s="196">
        <v>475</v>
      </c>
      <c r="C410" s="197">
        <v>15</v>
      </c>
      <c r="D410" s="198" t="s">
        <v>44</v>
      </c>
      <c r="E410" s="199">
        <v>2806193</v>
      </c>
    </row>
    <row r="411" spans="1:5" s="194" customFormat="1" ht="23.25" customHeight="1" x14ac:dyDescent="0.2">
      <c r="A411" s="195" t="s">
        <v>90</v>
      </c>
      <c r="B411" s="196">
        <v>475</v>
      </c>
      <c r="C411" s="197">
        <v>15</v>
      </c>
      <c r="D411" s="198" t="s">
        <v>44</v>
      </c>
      <c r="E411" s="199">
        <v>2806193</v>
      </c>
    </row>
    <row r="412" spans="1:5" s="194" customFormat="1" ht="23.25" customHeight="1" x14ac:dyDescent="0.2">
      <c r="A412" s="195" t="s">
        <v>90</v>
      </c>
      <c r="B412" s="196">
        <v>475</v>
      </c>
      <c r="C412" s="197">
        <v>15</v>
      </c>
      <c r="D412" s="198" t="s">
        <v>44</v>
      </c>
      <c r="E412" s="199">
        <v>2806193</v>
      </c>
    </row>
    <row r="413" spans="1:5" s="194" customFormat="1" ht="23.25" customHeight="1" x14ac:dyDescent="0.2">
      <c r="A413" s="195" t="s">
        <v>92</v>
      </c>
      <c r="B413" s="196">
        <v>413</v>
      </c>
      <c r="C413" s="197">
        <v>17</v>
      </c>
      <c r="D413" s="198" t="s">
        <v>44</v>
      </c>
      <c r="E413" s="199">
        <v>3001419</v>
      </c>
    </row>
    <row r="414" spans="1:5" s="194" customFormat="1" ht="23.25" customHeight="1" x14ac:dyDescent="0.2">
      <c r="A414" s="195" t="s">
        <v>90</v>
      </c>
      <c r="B414" s="196">
        <v>475</v>
      </c>
      <c r="C414" s="197">
        <v>15</v>
      </c>
      <c r="D414" s="198" t="s">
        <v>44</v>
      </c>
      <c r="E414" s="199">
        <v>2806193</v>
      </c>
    </row>
    <row r="415" spans="1:5" s="194" customFormat="1" ht="23.25" customHeight="1" x14ac:dyDescent="0.2">
      <c r="A415" s="195" t="s">
        <v>90</v>
      </c>
      <c r="B415" s="196">
        <v>475</v>
      </c>
      <c r="C415" s="197">
        <v>15</v>
      </c>
      <c r="D415" s="198" t="s">
        <v>44</v>
      </c>
      <c r="E415" s="199">
        <v>2806193</v>
      </c>
    </row>
    <row r="416" spans="1:5" s="194" customFormat="1" ht="23.25" customHeight="1" x14ac:dyDescent="0.2">
      <c r="A416" s="195" t="s">
        <v>90</v>
      </c>
      <c r="B416" s="196">
        <v>475</v>
      </c>
      <c r="C416" s="197">
        <v>15</v>
      </c>
      <c r="D416" s="198" t="s">
        <v>44</v>
      </c>
      <c r="E416" s="199">
        <v>2806193</v>
      </c>
    </row>
    <row r="417" spans="1:5" s="194" customFormat="1" ht="23.25" customHeight="1" x14ac:dyDescent="0.2">
      <c r="A417" s="195" t="s">
        <v>90</v>
      </c>
      <c r="B417" s="196">
        <v>475</v>
      </c>
      <c r="C417" s="197">
        <v>15</v>
      </c>
      <c r="D417" s="198" t="s">
        <v>44</v>
      </c>
      <c r="E417" s="199">
        <v>2806193</v>
      </c>
    </row>
    <row r="418" spans="1:5" s="194" customFormat="1" ht="23.25" customHeight="1" x14ac:dyDescent="0.2">
      <c r="A418" s="195" t="s">
        <v>90</v>
      </c>
      <c r="B418" s="196">
        <v>475</v>
      </c>
      <c r="C418" s="197">
        <v>15</v>
      </c>
      <c r="D418" s="198" t="s">
        <v>44</v>
      </c>
      <c r="E418" s="199">
        <v>2806193</v>
      </c>
    </row>
    <row r="419" spans="1:5" s="194" customFormat="1" ht="23.25" customHeight="1" x14ac:dyDescent="0.2">
      <c r="A419" s="195" t="s">
        <v>90</v>
      </c>
      <c r="B419" s="196">
        <v>475</v>
      </c>
      <c r="C419" s="197">
        <v>15</v>
      </c>
      <c r="D419" s="198" t="s">
        <v>44</v>
      </c>
      <c r="E419" s="199">
        <v>2806193</v>
      </c>
    </row>
    <row r="420" spans="1:5" s="194" customFormat="1" ht="23.25" customHeight="1" x14ac:dyDescent="0.2">
      <c r="A420" s="195" t="s">
        <v>78</v>
      </c>
      <c r="B420" s="196">
        <v>417</v>
      </c>
      <c r="C420" s="197">
        <v>18</v>
      </c>
      <c r="D420" s="198" t="s">
        <v>44</v>
      </c>
      <c r="E420" s="199">
        <v>3099033</v>
      </c>
    </row>
    <row r="421" spans="1:5" s="194" customFormat="1" ht="23.25" customHeight="1" x14ac:dyDescent="0.2">
      <c r="A421" s="195" t="s">
        <v>90</v>
      </c>
      <c r="B421" s="196">
        <v>475</v>
      </c>
      <c r="C421" s="197">
        <v>15</v>
      </c>
      <c r="D421" s="198" t="s">
        <v>44</v>
      </c>
      <c r="E421" s="199">
        <v>2806193</v>
      </c>
    </row>
    <row r="422" spans="1:5" s="194" customFormat="1" ht="23.25" customHeight="1" x14ac:dyDescent="0.2">
      <c r="A422" s="195" t="s">
        <v>92</v>
      </c>
      <c r="B422" s="196">
        <v>413</v>
      </c>
      <c r="C422" s="197">
        <v>17</v>
      </c>
      <c r="D422" s="198" t="s">
        <v>44</v>
      </c>
      <c r="E422" s="199">
        <v>3001419</v>
      </c>
    </row>
    <row r="423" spans="1:5" s="194" customFormat="1" ht="23.25" customHeight="1" x14ac:dyDescent="0.2">
      <c r="A423" s="195" t="s">
        <v>90</v>
      </c>
      <c r="B423" s="196">
        <v>475</v>
      </c>
      <c r="C423" s="197">
        <v>15</v>
      </c>
      <c r="D423" s="198" t="s">
        <v>44</v>
      </c>
      <c r="E423" s="199">
        <v>2806193</v>
      </c>
    </row>
    <row r="424" spans="1:5" s="194" customFormat="1" ht="23.25" customHeight="1" x14ac:dyDescent="0.2">
      <c r="A424" s="195" t="s">
        <v>78</v>
      </c>
      <c r="B424" s="196">
        <v>417</v>
      </c>
      <c r="C424" s="197">
        <v>18</v>
      </c>
      <c r="D424" s="198" t="s">
        <v>44</v>
      </c>
      <c r="E424" s="199">
        <v>3099033</v>
      </c>
    </row>
    <row r="425" spans="1:5" s="194" customFormat="1" ht="23.25" customHeight="1" x14ac:dyDescent="0.2">
      <c r="A425" s="195" t="s">
        <v>90</v>
      </c>
      <c r="B425" s="196">
        <v>475</v>
      </c>
      <c r="C425" s="197">
        <v>15</v>
      </c>
      <c r="D425" s="198" t="s">
        <v>44</v>
      </c>
      <c r="E425" s="199">
        <v>2806193</v>
      </c>
    </row>
    <row r="426" spans="1:5" s="194" customFormat="1" ht="23.25" customHeight="1" x14ac:dyDescent="0.2">
      <c r="A426" s="195" t="s">
        <v>90</v>
      </c>
      <c r="B426" s="196">
        <v>475</v>
      </c>
      <c r="C426" s="197">
        <v>15</v>
      </c>
      <c r="D426" s="198" t="s">
        <v>44</v>
      </c>
      <c r="E426" s="199">
        <v>2806193</v>
      </c>
    </row>
    <row r="427" spans="1:5" s="194" customFormat="1" ht="23.25" customHeight="1" x14ac:dyDescent="0.2">
      <c r="A427" s="195" t="s">
        <v>90</v>
      </c>
      <c r="B427" s="196">
        <v>475</v>
      </c>
      <c r="C427" s="197">
        <v>15</v>
      </c>
      <c r="D427" s="198" t="s">
        <v>44</v>
      </c>
      <c r="E427" s="199">
        <v>2806193</v>
      </c>
    </row>
    <row r="428" spans="1:5" s="194" customFormat="1" ht="23.25" customHeight="1" x14ac:dyDescent="0.2">
      <c r="A428" s="195" t="s">
        <v>90</v>
      </c>
      <c r="B428" s="196">
        <v>475</v>
      </c>
      <c r="C428" s="197">
        <v>15</v>
      </c>
      <c r="D428" s="198" t="s">
        <v>44</v>
      </c>
      <c r="E428" s="199">
        <v>2806193</v>
      </c>
    </row>
    <row r="429" spans="1:5" s="194" customFormat="1" ht="23.25" customHeight="1" x14ac:dyDescent="0.2">
      <c r="A429" s="195" t="s">
        <v>90</v>
      </c>
      <c r="B429" s="196">
        <v>475</v>
      </c>
      <c r="C429" s="197">
        <v>15</v>
      </c>
      <c r="D429" s="198" t="s">
        <v>44</v>
      </c>
      <c r="E429" s="199">
        <v>2806193</v>
      </c>
    </row>
    <row r="430" spans="1:5" s="194" customFormat="1" ht="23.25" customHeight="1" x14ac:dyDescent="0.2">
      <c r="A430" s="195" t="s">
        <v>90</v>
      </c>
      <c r="B430" s="196">
        <v>475</v>
      </c>
      <c r="C430" s="197">
        <v>15</v>
      </c>
      <c r="D430" s="198" t="s">
        <v>44</v>
      </c>
      <c r="E430" s="199">
        <v>2806193</v>
      </c>
    </row>
    <row r="431" spans="1:5" s="194" customFormat="1" ht="23.25" customHeight="1" x14ac:dyDescent="0.2">
      <c r="A431" s="195" t="s">
        <v>90</v>
      </c>
      <c r="B431" s="196">
        <v>475</v>
      </c>
      <c r="C431" s="197">
        <v>15</v>
      </c>
      <c r="D431" s="198" t="s">
        <v>44</v>
      </c>
      <c r="E431" s="199">
        <v>2806193</v>
      </c>
    </row>
    <row r="432" spans="1:5" s="194" customFormat="1" ht="23.25" customHeight="1" x14ac:dyDescent="0.2">
      <c r="A432" s="195" t="s">
        <v>90</v>
      </c>
      <c r="B432" s="196">
        <v>475</v>
      </c>
      <c r="C432" s="197">
        <v>15</v>
      </c>
      <c r="D432" s="198" t="s">
        <v>44</v>
      </c>
      <c r="E432" s="199">
        <v>2806193</v>
      </c>
    </row>
    <row r="433" spans="1:5" s="194" customFormat="1" ht="23.25" customHeight="1" x14ac:dyDescent="0.2">
      <c r="A433" s="195" t="s">
        <v>90</v>
      </c>
      <c r="B433" s="196">
        <v>475</v>
      </c>
      <c r="C433" s="197">
        <v>15</v>
      </c>
      <c r="D433" s="198" t="s">
        <v>44</v>
      </c>
      <c r="E433" s="199">
        <v>2806193</v>
      </c>
    </row>
    <row r="434" spans="1:5" s="194" customFormat="1" ht="23.25" customHeight="1" x14ac:dyDescent="0.2">
      <c r="A434" s="195" t="s">
        <v>90</v>
      </c>
      <c r="B434" s="196">
        <v>475</v>
      </c>
      <c r="C434" s="197">
        <v>15</v>
      </c>
      <c r="D434" s="198" t="s">
        <v>44</v>
      </c>
      <c r="E434" s="199">
        <v>2806193</v>
      </c>
    </row>
    <row r="435" spans="1:5" s="194" customFormat="1" ht="23.25" customHeight="1" x14ac:dyDescent="0.2">
      <c r="A435" s="195" t="s">
        <v>90</v>
      </c>
      <c r="B435" s="196">
        <v>475</v>
      </c>
      <c r="C435" s="197">
        <v>15</v>
      </c>
      <c r="D435" s="198" t="s">
        <v>44</v>
      </c>
      <c r="E435" s="199">
        <v>2806193</v>
      </c>
    </row>
    <row r="436" spans="1:5" s="194" customFormat="1" ht="23.25" customHeight="1" x14ac:dyDescent="0.2">
      <c r="A436" s="195" t="s">
        <v>90</v>
      </c>
      <c r="B436" s="196">
        <v>475</v>
      </c>
      <c r="C436" s="197">
        <v>15</v>
      </c>
      <c r="D436" s="198" t="s">
        <v>44</v>
      </c>
      <c r="E436" s="199">
        <v>2806193</v>
      </c>
    </row>
    <row r="437" spans="1:5" s="194" customFormat="1" ht="23.25" customHeight="1" x14ac:dyDescent="0.2">
      <c r="A437" s="195" t="s">
        <v>92</v>
      </c>
      <c r="B437" s="196">
        <v>413</v>
      </c>
      <c r="C437" s="197">
        <v>17</v>
      </c>
      <c r="D437" s="198" t="s">
        <v>44</v>
      </c>
      <c r="E437" s="199">
        <v>3001419</v>
      </c>
    </row>
    <row r="438" spans="1:5" s="194" customFormat="1" ht="23.25" customHeight="1" x14ac:dyDescent="0.2">
      <c r="A438" s="195" t="s">
        <v>90</v>
      </c>
      <c r="B438" s="196">
        <v>475</v>
      </c>
      <c r="C438" s="197">
        <v>15</v>
      </c>
      <c r="D438" s="198" t="s">
        <v>44</v>
      </c>
      <c r="E438" s="199">
        <v>2806193</v>
      </c>
    </row>
    <row r="439" spans="1:5" s="194" customFormat="1" ht="23.25" customHeight="1" x14ac:dyDescent="0.2">
      <c r="A439" s="195" t="s">
        <v>90</v>
      </c>
      <c r="B439" s="196">
        <v>475</v>
      </c>
      <c r="C439" s="197">
        <v>15</v>
      </c>
      <c r="D439" s="198" t="s">
        <v>44</v>
      </c>
      <c r="E439" s="199">
        <v>2806193</v>
      </c>
    </row>
    <row r="440" spans="1:5" s="194" customFormat="1" ht="23.25" customHeight="1" x14ac:dyDescent="0.2">
      <c r="A440" s="195" t="s">
        <v>90</v>
      </c>
      <c r="B440" s="196">
        <v>475</v>
      </c>
      <c r="C440" s="197">
        <v>15</v>
      </c>
      <c r="D440" s="198" t="s">
        <v>44</v>
      </c>
      <c r="E440" s="199">
        <v>2806193</v>
      </c>
    </row>
    <row r="441" spans="1:5" s="194" customFormat="1" ht="23.25" customHeight="1" x14ac:dyDescent="0.2">
      <c r="A441" s="195" t="s">
        <v>92</v>
      </c>
      <c r="B441" s="196">
        <v>413</v>
      </c>
      <c r="C441" s="197">
        <v>17</v>
      </c>
      <c r="D441" s="198" t="s">
        <v>44</v>
      </c>
      <c r="E441" s="199">
        <v>3001419</v>
      </c>
    </row>
    <row r="442" spans="1:5" s="194" customFormat="1" ht="23.25" customHeight="1" x14ac:dyDescent="0.2">
      <c r="A442" s="195" t="s">
        <v>90</v>
      </c>
      <c r="B442" s="196">
        <v>475</v>
      </c>
      <c r="C442" s="197">
        <v>15</v>
      </c>
      <c r="D442" s="198" t="s">
        <v>44</v>
      </c>
      <c r="E442" s="199">
        <v>2806193</v>
      </c>
    </row>
    <row r="443" spans="1:5" s="194" customFormat="1" ht="23.25" customHeight="1" x14ac:dyDescent="0.2">
      <c r="A443" s="195" t="s">
        <v>92</v>
      </c>
      <c r="B443" s="196">
        <v>413</v>
      </c>
      <c r="C443" s="197">
        <v>17</v>
      </c>
      <c r="D443" s="198" t="s">
        <v>44</v>
      </c>
      <c r="E443" s="199">
        <v>3001419</v>
      </c>
    </row>
    <row r="444" spans="1:5" s="194" customFormat="1" ht="23.25" customHeight="1" x14ac:dyDescent="0.2">
      <c r="A444" s="195" t="s">
        <v>90</v>
      </c>
      <c r="B444" s="196">
        <v>475</v>
      </c>
      <c r="C444" s="197">
        <v>15</v>
      </c>
      <c r="D444" s="198" t="s">
        <v>44</v>
      </c>
      <c r="E444" s="199">
        <v>2806193</v>
      </c>
    </row>
    <row r="445" spans="1:5" s="194" customFormat="1" ht="23.25" customHeight="1" x14ac:dyDescent="0.2">
      <c r="A445" s="195" t="s">
        <v>92</v>
      </c>
      <c r="B445" s="196">
        <v>413</v>
      </c>
      <c r="C445" s="197">
        <v>17</v>
      </c>
      <c r="D445" s="198" t="s">
        <v>44</v>
      </c>
      <c r="E445" s="199">
        <v>3001419</v>
      </c>
    </row>
    <row r="446" spans="1:5" s="194" customFormat="1" ht="23.25" customHeight="1" x14ac:dyDescent="0.2">
      <c r="A446" s="195" t="s">
        <v>90</v>
      </c>
      <c r="B446" s="196">
        <v>475</v>
      </c>
      <c r="C446" s="197">
        <v>15</v>
      </c>
      <c r="D446" s="198" t="s">
        <v>44</v>
      </c>
      <c r="E446" s="199">
        <v>2806193</v>
      </c>
    </row>
    <row r="447" spans="1:5" s="194" customFormat="1" ht="23.25" customHeight="1" x14ac:dyDescent="0.2">
      <c r="A447" s="195" t="s">
        <v>90</v>
      </c>
      <c r="B447" s="196">
        <v>475</v>
      </c>
      <c r="C447" s="197">
        <v>15</v>
      </c>
      <c r="D447" s="198" t="s">
        <v>44</v>
      </c>
      <c r="E447" s="199">
        <v>2806193</v>
      </c>
    </row>
    <row r="448" spans="1:5" s="194" customFormat="1" ht="23.25" customHeight="1" x14ac:dyDescent="0.2">
      <c r="A448" s="195" t="s">
        <v>90</v>
      </c>
      <c r="B448" s="196">
        <v>475</v>
      </c>
      <c r="C448" s="197">
        <v>15</v>
      </c>
      <c r="D448" s="198" t="s">
        <v>44</v>
      </c>
      <c r="E448" s="199">
        <v>2806193</v>
      </c>
    </row>
    <row r="449" spans="1:5" s="194" customFormat="1" ht="23.25" customHeight="1" x14ac:dyDescent="0.2">
      <c r="A449" s="195" t="s">
        <v>90</v>
      </c>
      <c r="B449" s="196">
        <v>475</v>
      </c>
      <c r="C449" s="197">
        <v>15</v>
      </c>
      <c r="D449" s="198" t="s">
        <v>44</v>
      </c>
      <c r="E449" s="199">
        <v>2806193</v>
      </c>
    </row>
    <row r="450" spans="1:5" s="194" customFormat="1" ht="23.25" customHeight="1" x14ac:dyDescent="0.2">
      <c r="A450" s="195" t="s">
        <v>90</v>
      </c>
      <c r="B450" s="196">
        <v>475</v>
      </c>
      <c r="C450" s="197">
        <v>15</v>
      </c>
      <c r="D450" s="198" t="s">
        <v>44</v>
      </c>
      <c r="E450" s="199">
        <v>2806193</v>
      </c>
    </row>
    <row r="451" spans="1:5" s="194" customFormat="1" ht="23.25" customHeight="1" x14ac:dyDescent="0.2">
      <c r="A451" s="195" t="s">
        <v>90</v>
      </c>
      <c r="B451" s="196">
        <v>475</v>
      </c>
      <c r="C451" s="197">
        <v>15</v>
      </c>
      <c r="D451" s="198" t="s">
        <v>44</v>
      </c>
      <c r="E451" s="199">
        <v>2806193</v>
      </c>
    </row>
    <row r="452" spans="1:5" s="194" customFormat="1" ht="23.25" customHeight="1" x14ac:dyDescent="0.2">
      <c r="A452" s="195" t="s">
        <v>90</v>
      </c>
      <c r="B452" s="196">
        <v>475</v>
      </c>
      <c r="C452" s="197">
        <v>15</v>
      </c>
      <c r="D452" s="198" t="s">
        <v>44</v>
      </c>
      <c r="E452" s="199">
        <v>2806193</v>
      </c>
    </row>
    <row r="453" spans="1:5" s="194" customFormat="1" ht="23.25" customHeight="1" x14ac:dyDescent="0.2">
      <c r="A453" s="195" t="s">
        <v>90</v>
      </c>
      <c r="B453" s="196">
        <v>475</v>
      </c>
      <c r="C453" s="197">
        <v>15</v>
      </c>
      <c r="D453" s="198" t="s">
        <v>44</v>
      </c>
      <c r="E453" s="199">
        <v>2806193</v>
      </c>
    </row>
    <row r="454" spans="1:5" s="194" customFormat="1" ht="23.25" customHeight="1" x14ac:dyDescent="0.2">
      <c r="A454" s="195" t="s">
        <v>92</v>
      </c>
      <c r="B454" s="196">
        <v>413</v>
      </c>
      <c r="C454" s="197">
        <v>17</v>
      </c>
      <c r="D454" s="198" t="s">
        <v>44</v>
      </c>
      <c r="E454" s="199">
        <v>3001419</v>
      </c>
    </row>
    <row r="455" spans="1:5" s="194" customFormat="1" ht="23.25" customHeight="1" x14ac:dyDescent="0.2">
      <c r="A455" s="195" t="s">
        <v>78</v>
      </c>
      <c r="B455" s="196">
        <v>417</v>
      </c>
      <c r="C455" s="197">
        <v>18</v>
      </c>
      <c r="D455" s="198" t="s">
        <v>44</v>
      </c>
      <c r="E455" s="199">
        <v>3099033</v>
      </c>
    </row>
    <row r="456" spans="1:5" s="194" customFormat="1" ht="23.25" customHeight="1" x14ac:dyDescent="0.2">
      <c r="A456" s="195" t="s">
        <v>90</v>
      </c>
      <c r="B456" s="196">
        <v>475</v>
      </c>
      <c r="C456" s="197">
        <v>15</v>
      </c>
      <c r="D456" s="198" t="s">
        <v>44</v>
      </c>
      <c r="E456" s="199">
        <v>2806193</v>
      </c>
    </row>
    <row r="457" spans="1:5" s="194" customFormat="1" ht="23.25" customHeight="1" x14ac:dyDescent="0.2">
      <c r="A457" s="195" t="s">
        <v>90</v>
      </c>
      <c r="B457" s="196">
        <v>475</v>
      </c>
      <c r="C457" s="197">
        <v>15</v>
      </c>
      <c r="D457" s="198" t="s">
        <v>44</v>
      </c>
      <c r="E457" s="199">
        <v>2806193</v>
      </c>
    </row>
    <row r="458" spans="1:5" s="194" customFormat="1" ht="23.25" customHeight="1" x14ac:dyDescent="0.2">
      <c r="A458" s="195" t="s">
        <v>90</v>
      </c>
      <c r="B458" s="196">
        <v>475</v>
      </c>
      <c r="C458" s="197">
        <v>15</v>
      </c>
      <c r="D458" s="198" t="s">
        <v>44</v>
      </c>
      <c r="E458" s="199">
        <v>2806193</v>
      </c>
    </row>
    <row r="459" spans="1:5" s="194" customFormat="1" ht="23.25" customHeight="1" x14ac:dyDescent="0.2">
      <c r="A459" s="195" t="s">
        <v>90</v>
      </c>
      <c r="B459" s="196">
        <v>475</v>
      </c>
      <c r="C459" s="197">
        <v>15</v>
      </c>
      <c r="D459" s="198" t="s">
        <v>44</v>
      </c>
      <c r="E459" s="199">
        <v>2806193</v>
      </c>
    </row>
    <row r="460" spans="1:5" s="194" customFormat="1" ht="23.25" customHeight="1" x14ac:dyDescent="0.2">
      <c r="A460" s="195" t="s">
        <v>92</v>
      </c>
      <c r="B460" s="196">
        <v>413</v>
      </c>
      <c r="C460" s="197">
        <v>17</v>
      </c>
      <c r="D460" s="198" t="s">
        <v>44</v>
      </c>
      <c r="E460" s="199">
        <v>3001419</v>
      </c>
    </row>
    <row r="461" spans="1:5" s="194" customFormat="1" ht="23.25" customHeight="1" x14ac:dyDescent="0.2">
      <c r="A461" s="195" t="s">
        <v>90</v>
      </c>
      <c r="B461" s="196">
        <v>475</v>
      </c>
      <c r="C461" s="197">
        <v>15</v>
      </c>
      <c r="D461" s="198" t="s">
        <v>44</v>
      </c>
      <c r="E461" s="199">
        <v>2806193</v>
      </c>
    </row>
    <row r="462" spans="1:5" s="194" customFormat="1" ht="23.25" customHeight="1" x14ac:dyDescent="0.2">
      <c r="A462" s="195" t="s">
        <v>90</v>
      </c>
      <c r="B462" s="196">
        <v>475</v>
      </c>
      <c r="C462" s="197">
        <v>15</v>
      </c>
      <c r="D462" s="198" t="s">
        <v>44</v>
      </c>
      <c r="E462" s="199">
        <v>2806193</v>
      </c>
    </row>
    <row r="463" spans="1:5" s="194" customFormat="1" ht="23.25" customHeight="1" x14ac:dyDescent="0.2">
      <c r="A463" s="195" t="s">
        <v>90</v>
      </c>
      <c r="B463" s="196">
        <v>475</v>
      </c>
      <c r="C463" s="197">
        <v>15</v>
      </c>
      <c r="D463" s="198" t="s">
        <v>44</v>
      </c>
      <c r="E463" s="199">
        <v>2806193</v>
      </c>
    </row>
    <row r="464" spans="1:5" s="194" customFormat="1" ht="23.25" customHeight="1" x14ac:dyDescent="0.2">
      <c r="A464" s="195" t="s">
        <v>90</v>
      </c>
      <c r="B464" s="196">
        <v>475</v>
      </c>
      <c r="C464" s="197">
        <v>15</v>
      </c>
      <c r="D464" s="198" t="s">
        <v>44</v>
      </c>
      <c r="E464" s="199">
        <v>2806193</v>
      </c>
    </row>
    <row r="465" spans="1:5" s="194" customFormat="1" ht="23.25" customHeight="1" x14ac:dyDescent="0.2">
      <c r="A465" s="195" t="s">
        <v>90</v>
      </c>
      <c r="B465" s="196">
        <v>475</v>
      </c>
      <c r="C465" s="197">
        <v>15</v>
      </c>
      <c r="D465" s="198" t="s">
        <v>44</v>
      </c>
      <c r="E465" s="199">
        <v>2806193</v>
      </c>
    </row>
    <row r="466" spans="1:5" s="194" customFormat="1" ht="23.25" customHeight="1" x14ac:dyDescent="0.2">
      <c r="A466" s="195" t="s">
        <v>92</v>
      </c>
      <c r="B466" s="196">
        <v>413</v>
      </c>
      <c r="C466" s="197">
        <v>17</v>
      </c>
      <c r="D466" s="198" t="s">
        <v>44</v>
      </c>
      <c r="E466" s="199">
        <v>3001419</v>
      </c>
    </row>
    <row r="467" spans="1:5" s="194" customFormat="1" ht="23.25" customHeight="1" x14ac:dyDescent="0.2">
      <c r="A467" s="195" t="s">
        <v>92</v>
      </c>
      <c r="B467" s="196">
        <v>413</v>
      </c>
      <c r="C467" s="197">
        <v>17</v>
      </c>
      <c r="D467" s="198" t="s">
        <v>44</v>
      </c>
      <c r="E467" s="199">
        <v>3001419</v>
      </c>
    </row>
    <row r="468" spans="1:5" s="194" customFormat="1" ht="23.25" customHeight="1" x14ac:dyDescent="0.2">
      <c r="A468" s="195" t="s">
        <v>90</v>
      </c>
      <c r="B468" s="196">
        <v>475</v>
      </c>
      <c r="C468" s="197">
        <v>15</v>
      </c>
      <c r="D468" s="198" t="s">
        <v>44</v>
      </c>
      <c r="E468" s="199">
        <v>2806193</v>
      </c>
    </row>
    <row r="469" spans="1:5" s="194" customFormat="1" ht="23.25" customHeight="1" x14ac:dyDescent="0.2">
      <c r="A469" s="195" t="s">
        <v>90</v>
      </c>
      <c r="B469" s="196">
        <v>475</v>
      </c>
      <c r="C469" s="197">
        <v>15</v>
      </c>
      <c r="D469" s="198" t="s">
        <v>44</v>
      </c>
      <c r="E469" s="199">
        <v>2806193</v>
      </c>
    </row>
    <row r="470" spans="1:5" s="194" customFormat="1" ht="23.25" customHeight="1" x14ac:dyDescent="0.2">
      <c r="A470" s="195" t="s">
        <v>90</v>
      </c>
      <c r="B470" s="196">
        <v>475</v>
      </c>
      <c r="C470" s="197">
        <v>15</v>
      </c>
      <c r="D470" s="198" t="s">
        <v>44</v>
      </c>
      <c r="E470" s="199">
        <v>2806193</v>
      </c>
    </row>
    <row r="471" spans="1:5" s="194" customFormat="1" ht="23.25" customHeight="1" x14ac:dyDescent="0.2">
      <c r="A471" s="195" t="s">
        <v>90</v>
      </c>
      <c r="B471" s="196">
        <v>475</v>
      </c>
      <c r="C471" s="197">
        <v>15</v>
      </c>
      <c r="D471" s="198" t="s">
        <v>44</v>
      </c>
      <c r="E471" s="199">
        <v>2806193</v>
      </c>
    </row>
    <row r="472" spans="1:5" s="194" customFormat="1" ht="23.25" customHeight="1" x14ac:dyDescent="0.2">
      <c r="A472" s="195" t="s">
        <v>92</v>
      </c>
      <c r="B472" s="196">
        <v>413</v>
      </c>
      <c r="C472" s="197">
        <v>17</v>
      </c>
      <c r="D472" s="198" t="s">
        <v>44</v>
      </c>
      <c r="E472" s="199">
        <v>3001419</v>
      </c>
    </row>
    <row r="473" spans="1:5" s="194" customFormat="1" ht="23.25" customHeight="1" x14ac:dyDescent="0.2">
      <c r="A473" s="195" t="s">
        <v>90</v>
      </c>
      <c r="B473" s="196">
        <v>475</v>
      </c>
      <c r="C473" s="197">
        <v>15</v>
      </c>
      <c r="D473" s="198" t="s">
        <v>44</v>
      </c>
      <c r="E473" s="199">
        <v>2806193</v>
      </c>
    </row>
    <row r="474" spans="1:5" s="194" customFormat="1" ht="23.25" customHeight="1" x14ac:dyDescent="0.2">
      <c r="A474" s="195" t="s">
        <v>90</v>
      </c>
      <c r="B474" s="196">
        <v>475</v>
      </c>
      <c r="C474" s="197">
        <v>15</v>
      </c>
      <c r="D474" s="198" t="s">
        <v>44</v>
      </c>
      <c r="E474" s="199">
        <v>2806193</v>
      </c>
    </row>
    <row r="475" spans="1:5" s="194" customFormat="1" ht="23.25" customHeight="1" x14ac:dyDescent="0.2">
      <c r="A475" s="195" t="s">
        <v>90</v>
      </c>
      <c r="B475" s="196">
        <v>475</v>
      </c>
      <c r="C475" s="197">
        <v>15</v>
      </c>
      <c r="D475" s="198" t="s">
        <v>44</v>
      </c>
      <c r="E475" s="199">
        <v>2806193</v>
      </c>
    </row>
    <row r="476" spans="1:5" s="194" customFormat="1" ht="23.25" customHeight="1" x14ac:dyDescent="0.2">
      <c r="A476" s="195" t="s">
        <v>90</v>
      </c>
      <c r="B476" s="196">
        <v>475</v>
      </c>
      <c r="C476" s="197">
        <v>15</v>
      </c>
      <c r="D476" s="198" t="s">
        <v>44</v>
      </c>
      <c r="E476" s="199">
        <v>2806193</v>
      </c>
    </row>
    <row r="477" spans="1:5" s="194" customFormat="1" ht="23.25" customHeight="1" x14ac:dyDescent="0.2">
      <c r="A477" s="195" t="s">
        <v>90</v>
      </c>
      <c r="B477" s="196">
        <v>475</v>
      </c>
      <c r="C477" s="197">
        <v>15</v>
      </c>
      <c r="D477" s="198" t="s">
        <v>44</v>
      </c>
      <c r="E477" s="199">
        <v>2806193</v>
      </c>
    </row>
    <row r="478" spans="1:5" s="194" customFormat="1" ht="23.25" customHeight="1" x14ac:dyDescent="0.2">
      <c r="A478" s="195" t="s">
        <v>90</v>
      </c>
      <c r="B478" s="196">
        <v>475</v>
      </c>
      <c r="C478" s="197">
        <v>15</v>
      </c>
      <c r="D478" s="198" t="s">
        <v>44</v>
      </c>
      <c r="E478" s="199">
        <v>2806193</v>
      </c>
    </row>
    <row r="479" spans="1:5" s="194" customFormat="1" ht="23.25" customHeight="1" x14ac:dyDescent="0.2">
      <c r="A479" s="195" t="s">
        <v>90</v>
      </c>
      <c r="B479" s="196">
        <v>475</v>
      </c>
      <c r="C479" s="197">
        <v>15</v>
      </c>
      <c r="D479" s="198" t="s">
        <v>44</v>
      </c>
      <c r="E479" s="199">
        <v>2806193</v>
      </c>
    </row>
    <row r="480" spans="1:5" s="194" customFormat="1" ht="23.25" customHeight="1" x14ac:dyDescent="0.2">
      <c r="A480" s="195" t="s">
        <v>90</v>
      </c>
      <c r="B480" s="196">
        <v>475</v>
      </c>
      <c r="C480" s="197">
        <v>15</v>
      </c>
      <c r="D480" s="198" t="s">
        <v>44</v>
      </c>
      <c r="E480" s="199">
        <v>2806193</v>
      </c>
    </row>
    <row r="481" spans="1:5" s="194" customFormat="1" ht="23.25" customHeight="1" x14ac:dyDescent="0.2">
      <c r="A481" s="195" t="s">
        <v>92</v>
      </c>
      <c r="B481" s="196">
        <v>413</v>
      </c>
      <c r="C481" s="197">
        <v>17</v>
      </c>
      <c r="D481" s="198" t="s">
        <v>44</v>
      </c>
      <c r="E481" s="199">
        <v>3001419</v>
      </c>
    </row>
    <row r="482" spans="1:5" s="194" customFormat="1" ht="23.25" customHeight="1" x14ac:dyDescent="0.2">
      <c r="A482" s="195" t="s">
        <v>90</v>
      </c>
      <c r="B482" s="196">
        <v>475</v>
      </c>
      <c r="C482" s="197">
        <v>15</v>
      </c>
      <c r="D482" s="198" t="s">
        <v>44</v>
      </c>
      <c r="E482" s="199">
        <v>2806193</v>
      </c>
    </row>
    <row r="483" spans="1:5" s="194" customFormat="1" ht="23.25" customHeight="1" x14ac:dyDescent="0.2">
      <c r="A483" s="195" t="s">
        <v>90</v>
      </c>
      <c r="B483" s="196">
        <v>475</v>
      </c>
      <c r="C483" s="197">
        <v>15</v>
      </c>
      <c r="D483" s="198" t="s">
        <v>44</v>
      </c>
      <c r="E483" s="199">
        <v>2806193</v>
      </c>
    </row>
    <row r="484" spans="1:5" s="194" customFormat="1" ht="23.25" customHeight="1" x14ac:dyDescent="0.2">
      <c r="A484" s="195" t="s">
        <v>92</v>
      </c>
      <c r="B484" s="196">
        <v>413</v>
      </c>
      <c r="C484" s="197">
        <v>17</v>
      </c>
      <c r="D484" s="198" t="s">
        <v>44</v>
      </c>
      <c r="E484" s="199">
        <v>3001419</v>
      </c>
    </row>
    <row r="485" spans="1:5" s="194" customFormat="1" ht="23.25" customHeight="1" x14ac:dyDescent="0.2">
      <c r="A485" s="195" t="s">
        <v>90</v>
      </c>
      <c r="B485" s="196">
        <v>475</v>
      </c>
      <c r="C485" s="197">
        <v>15</v>
      </c>
      <c r="D485" s="198" t="s">
        <v>44</v>
      </c>
      <c r="E485" s="199">
        <v>2806193</v>
      </c>
    </row>
    <row r="486" spans="1:5" s="194" customFormat="1" ht="23.25" customHeight="1" x14ac:dyDescent="0.2">
      <c r="A486" s="195" t="s">
        <v>90</v>
      </c>
      <c r="B486" s="196">
        <v>475</v>
      </c>
      <c r="C486" s="197">
        <v>15</v>
      </c>
      <c r="D486" s="198" t="s">
        <v>44</v>
      </c>
      <c r="E486" s="199">
        <v>2806193</v>
      </c>
    </row>
    <row r="487" spans="1:5" s="194" customFormat="1" ht="23.25" customHeight="1" x14ac:dyDescent="0.2">
      <c r="A487" s="195" t="s">
        <v>92</v>
      </c>
      <c r="B487" s="196">
        <v>413</v>
      </c>
      <c r="C487" s="197">
        <v>17</v>
      </c>
      <c r="D487" s="198" t="s">
        <v>44</v>
      </c>
      <c r="E487" s="199">
        <v>3001419</v>
      </c>
    </row>
    <row r="488" spans="1:5" s="194" customFormat="1" ht="23.25" customHeight="1" x14ac:dyDescent="0.2">
      <c r="A488" s="195" t="s">
        <v>78</v>
      </c>
      <c r="B488" s="196">
        <v>417</v>
      </c>
      <c r="C488" s="197">
        <v>18</v>
      </c>
      <c r="D488" s="198" t="s">
        <v>44</v>
      </c>
      <c r="E488" s="199">
        <v>3099033</v>
      </c>
    </row>
    <row r="489" spans="1:5" s="194" customFormat="1" ht="23.25" customHeight="1" x14ac:dyDescent="0.2">
      <c r="A489" s="195" t="s">
        <v>90</v>
      </c>
      <c r="B489" s="196">
        <v>475</v>
      </c>
      <c r="C489" s="197">
        <v>15</v>
      </c>
      <c r="D489" s="198" t="s">
        <v>44</v>
      </c>
      <c r="E489" s="199">
        <v>2806193</v>
      </c>
    </row>
    <row r="490" spans="1:5" s="194" customFormat="1" ht="23.25" customHeight="1" x14ac:dyDescent="0.2">
      <c r="A490" s="195" t="s">
        <v>90</v>
      </c>
      <c r="B490" s="196">
        <v>475</v>
      </c>
      <c r="C490" s="197">
        <v>15</v>
      </c>
      <c r="D490" s="198" t="s">
        <v>44</v>
      </c>
      <c r="E490" s="199">
        <v>2806193</v>
      </c>
    </row>
    <row r="491" spans="1:5" s="194" customFormat="1" ht="23.25" customHeight="1" x14ac:dyDescent="0.2">
      <c r="A491" s="195" t="s">
        <v>90</v>
      </c>
      <c r="B491" s="196">
        <v>475</v>
      </c>
      <c r="C491" s="197">
        <v>15</v>
      </c>
      <c r="D491" s="198" t="s">
        <v>44</v>
      </c>
      <c r="E491" s="199">
        <v>2806193</v>
      </c>
    </row>
    <row r="492" spans="1:5" s="194" customFormat="1" ht="23.25" customHeight="1" x14ac:dyDescent="0.2">
      <c r="A492" s="195" t="s">
        <v>90</v>
      </c>
      <c r="B492" s="196">
        <v>475</v>
      </c>
      <c r="C492" s="197">
        <v>15</v>
      </c>
      <c r="D492" s="198" t="s">
        <v>44</v>
      </c>
      <c r="E492" s="199">
        <v>2806193</v>
      </c>
    </row>
    <row r="493" spans="1:5" s="194" customFormat="1" ht="23.25" customHeight="1" x14ac:dyDescent="0.2">
      <c r="A493" s="195" t="s">
        <v>90</v>
      </c>
      <c r="B493" s="196">
        <v>475</v>
      </c>
      <c r="C493" s="197">
        <v>15</v>
      </c>
      <c r="D493" s="198" t="s">
        <v>44</v>
      </c>
      <c r="E493" s="199">
        <v>2806193</v>
      </c>
    </row>
    <row r="494" spans="1:5" s="194" customFormat="1" ht="23.25" customHeight="1" x14ac:dyDescent="0.2">
      <c r="A494" s="195" t="s">
        <v>130</v>
      </c>
      <c r="B494" s="196">
        <v>336</v>
      </c>
      <c r="C494" s="197">
        <v>22</v>
      </c>
      <c r="D494" s="198" t="s">
        <v>44</v>
      </c>
      <c r="E494" s="199">
        <v>2990759</v>
      </c>
    </row>
    <row r="495" spans="1:5" s="194" customFormat="1" ht="23.25" customHeight="1" x14ac:dyDescent="0.2">
      <c r="A495" s="195" t="s">
        <v>78</v>
      </c>
      <c r="B495" s="196">
        <v>417</v>
      </c>
      <c r="C495" s="197">
        <v>18</v>
      </c>
      <c r="D495" s="198" t="s">
        <v>44</v>
      </c>
      <c r="E495" s="199">
        <v>3099033</v>
      </c>
    </row>
    <row r="496" spans="1:5" s="194" customFormat="1" ht="23.25" customHeight="1" x14ac:dyDescent="0.2">
      <c r="A496" s="195" t="s">
        <v>68</v>
      </c>
      <c r="B496" s="196">
        <v>419</v>
      </c>
      <c r="C496" s="197">
        <v>21</v>
      </c>
      <c r="D496" s="198" t="s">
        <v>44</v>
      </c>
      <c r="E496" s="199">
        <v>3428480</v>
      </c>
    </row>
    <row r="497" spans="1:5" s="194" customFormat="1" ht="23.25" customHeight="1" x14ac:dyDescent="0.2">
      <c r="A497" s="195" t="s">
        <v>90</v>
      </c>
      <c r="B497" s="196">
        <v>475</v>
      </c>
      <c r="C497" s="197">
        <v>15</v>
      </c>
      <c r="D497" s="198" t="s">
        <v>44</v>
      </c>
      <c r="E497" s="199">
        <v>2806193</v>
      </c>
    </row>
    <row r="498" spans="1:5" s="194" customFormat="1" ht="23.25" customHeight="1" x14ac:dyDescent="0.2">
      <c r="A498" s="195" t="s">
        <v>90</v>
      </c>
      <c r="B498" s="196">
        <v>475</v>
      </c>
      <c r="C498" s="197">
        <v>15</v>
      </c>
      <c r="D498" s="198" t="s">
        <v>44</v>
      </c>
      <c r="E498" s="199">
        <v>2806193</v>
      </c>
    </row>
    <row r="499" spans="1:5" s="194" customFormat="1" ht="23.25" customHeight="1" x14ac:dyDescent="0.2">
      <c r="A499" s="195" t="s">
        <v>90</v>
      </c>
      <c r="B499" s="196">
        <v>475</v>
      </c>
      <c r="C499" s="197">
        <v>15</v>
      </c>
      <c r="D499" s="198" t="s">
        <v>44</v>
      </c>
      <c r="E499" s="199">
        <v>2806193</v>
      </c>
    </row>
    <row r="500" spans="1:5" s="194" customFormat="1" ht="23.25" customHeight="1" x14ac:dyDescent="0.2">
      <c r="A500" s="195" t="s">
        <v>90</v>
      </c>
      <c r="B500" s="196">
        <v>475</v>
      </c>
      <c r="C500" s="197">
        <v>15</v>
      </c>
      <c r="D500" s="198" t="s">
        <v>44</v>
      </c>
      <c r="E500" s="199">
        <v>2806193</v>
      </c>
    </row>
    <row r="501" spans="1:5" s="194" customFormat="1" ht="23.25" customHeight="1" x14ac:dyDescent="0.2">
      <c r="A501" s="195" t="s">
        <v>90</v>
      </c>
      <c r="B501" s="196">
        <v>475</v>
      </c>
      <c r="C501" s="197">
        <v>15</v>
      </c>
      <c r="D501" s="198" t="s">
        <v>44</v>
      </c>
      <c r="E501" s="199">
        <v>2806193</v>
      </c>
    </row>
    <row r="502" spans="1:5" s="194" customFormat="1" ht="23.25" customHeight="1" x14ac:dyDescent="0.2">
      <c r="A502" s="195" t="s">
        <v>90</v>
      </c>
      <c r="B502" s="196">
        <v>475</v>
      </c>
      <c r="C502" s="197">
        <v>15</v>
      </c>
      <c r="D502" s="198" t="s">
        <v>44</v>
      </c>
      <c r="E502" s="199">
        <v>2806193</v>
      </c>
    </row>
    <row r="503" spans="1:5" s="194" customFormat="1" ht="23.25" customHeight="1" x14ac:dyDescent="0.2">
      <c r="A503" s="195" t="s">
        <v>78</v>
      </c>
      <c r="B503" s="196">
        <v>417</v>
      </c>
      <c r="C503" s="197">
        <v>18</v>
      </c>
      <c r="D503" s="198" t="s">
        <v>44</v>
      </c>
      <c r="E503" s="199">
        <v>3099033</v>
      </c>
    </row>
    <row r="504" spans="1:5" s="194" customFormat="1" ht="23.25" customHeight="1" x14ac:dyDescent="0.2">
      <c r="A504" s="195" t="s">
        <v>74</v>
      </c>
      <c r="B504" s="196">
        <v>407</v>
      </c>
      <c r="C504" s="197">
        <v>27</v>
      </c>
      <c r="D504" s="198" t="s">
        <v>37</v>
      </c>
      <c r="E504" s="199">
        <v>3735415</v>
      </c>
    </row>
    <row r="505" spans="1:5" s="194" customFormat="1" ht="23.25" customHeight="1" x14ac:dyDescent="0.2">
      <c r="A505" s="195" t="s">
        <v>90</v>
      </c>
      <c r="B505" s="196">
        <v>475</v>
      </c>
      <c r="C505" s="197">
        <v>15</v>
      </c>
      <c r="D505" s="198" t="s">
        <v>44</v>
      </c>
      <c r="E505" s="199">
        <v>2806193</v>
      </c>
    </row>
    <row r="506" spans="1:5" s="194" customFormat="1" ht="23.25" customHeight="1" x14ac:dyDescent="0.2">
      <c r="A506" s="195" t="s">
        <v>90</v>
      </c>
      <c r="B506" s="196">
        <v>475</v>
      </c>
      <c r="C506" s="197">
        <v>15</v>
      </c>
      <c r="D506" s="198" t="s">
        <v>44</v>
      </c>
      <c r="E506" s="199">
        <v>2806193</v>
      </c>
    </row>
    <row r="507" spans="1:5" s="194" customFormat="1" ht="23.25" customHeight="1" x14ac:dyDescent="0.2">
      <c r="A507" s="195" t="s">
        <v>90</v>
      </c>
      <c r="B507" s="196">
        <v>475</v>
      </c>
      <c r="C507" s="197">
        <v>15</v>
      </c>
      <c r="D507" s="198" t="s">
        <v>44</v>
      </c>
      <c r="E507" s="199">
        <v>2806193</v>
      </c>
    </row>
    <row r="508" spans="1:5" s="194" customFormat="1" ht="23.25" customHeight="1" x14ac:dyDescent="0.2">
      <c r="A508" s="195" t="s">
        <v>92</v>
      </c>
      <c r="B508" s="196">
        <v>413</v>
      </c>
      <c r="C508" s="197">
        <v>17</v>
      </c>
      <c r="D508" s="198" t="s">
        <v>44</v>
      </c>
      <c r="E508" s="199">
        <v>3001419</v>
      </c>
    </row>
    <row r="509" spans="1:5" s="194" customFormat="1" ht="23.25" customHeight="1" x14ac:dyDescent="0.2">
      <c r="A509" s="195" t="s">
        <v>90</v>
      </c>
      <c r="B509" s="196">
        <v>475</v>
      </c>
      <c r="C509" s="197">
        <v>15</v>
      </c>
      <c r="D509" s="198" t="s">
        <v>44</v>
      </c>
      <c r="E509" s="199">
        <v>2806193</v>
      </c>
    </row>
    <row r="510" spans="1:5" s="194" customFormat="1" ht="23.25" customHeight="1" x14ac:dyDescent="0.2">
      <c r="A510" s="195" t="s">
        <v>90</v>
      </c>
      <c r="B510" s="196">
        <v>475</v>
      </c>
      <c r="C510" s="197">
        <v>15</v>
      </c>
      <c r="D510" s="198" t="s">
        <v>44</v>
      </c>
      <c r="E510" s="199">
        <v>2806193</v>
      </c>
    </row>
    <row r="511" spans="1:5" s="194" customFormat="1" ht="23.25" customHeight="1" x14ac:dyDescent="0.2">
      <c r="A511" s="195" t="s">
        <v>90</v>
      </c>
      <c r="B511" s="196">
        <v>475</v>
      </c>
      <c r="C511" s="197">
        <v>15</v>
      </c>
      <c r="D511" s="198" t="s">
        <v>44</v>
      </c>
      <c r="E511" s="199">
        <v>2806193</v>
      </c>
    </row>
    <row r="512" spans="1:5" s="194" customFormat="1" ht="23.25" customHeight="1" x14ac:dyDescent="0.2">
      <c r="A512" s="195" t="s">
        <v>90</v>
      </c>
      <c r="B512" s="196">
        <v>475</v>
      </c>
      <c r="C512" s="197">
        <v>15</v>
      </c>
      <c r="D512" s="198" t="s">
        <v>44</v>
      </c>
      <c r="E512" s="199">
        <v>2806193</v>
      </c>
    </row>
    <row r="513" spans="1:5" s="194" customFormat="1" ht="23.25" customHeight="1" x14ac:dyDescent="0.2">
      <c r="A513" s="195" t="s">
        <v>90</v>
      </c>
      <c r="B513" s="196">
        <v>475</v>
      </c>
      <c r="C513" s="197">
        <v>15</v>
      </c>
      <c r="D513" s="198" t="s">
        <v>44</v>
      </c>
      <c r="E513" s="199">
        <v>2806193</v>
      </c>
    </row>
    <row r="514" spans="1:5" s="194" customFormat="1" ht="23.25" customHeight="1" x14ac:dyDescent="0.2">
      <c r="A514" s="195" t="s">
        <v>90</v>
      </c>
      <c r="B514" s="196">
        <v>475</v>
      </c>
      <c r="C514" s="197">
        <v>15</v>
      </c>
      <c r="D514" s="198" t="s">
        <v>44</v>
      </c>
      <c r="E514" s="199">
        <v>2806193</v>
      </c>
    </row>
    <row r="515" spans="1:5" s="194" customFormat="1" ht="23.25" customHeight="1" x14ac:dyDescent="0.2">
      <c r="A515" s="195" t="s">
        <v>90</v>
      </c>
      <c r="B515" s="196">
        <v>475</v>
      </c>
      <c r="C515" s="197">
        <v>15</v>
      </c>
      <c r="D515" s="198" t="s">
        <v>44</v>
      </c>
      <c r="E515" s="199">
        <v>2806193</v>
      </c>
    </row>
    <row r="516" spans="1:5" s="194" customFormat="1" ht="23.25" customHeight="1" x14ac:dyDescent="0.2">
      <c r="A516" s="195" t="s">
        <v>90</v>
      </c>
      <c r="B516" s="196">
        <v>475</v>
      </c>
      <c r="C516" s="197">
        <v>15</v>
      </c>
      <c r="D516" s="198" t="s">
        <v>44</v>
      </c>
      <c r="E516" s="199">
        <v>2806193</v>
      </c>
    </row>
    <row r="517" spans="1:5" s="194" customFormat="1" ht="23.25" customHeight="1" x14ac:dyDescent="0.2">
      <c r="A517" s="195" t="s">
        <v>90</v>
      </c>
      <c r="B517" s="196">
        <v>475</v>
      </c>
      <c r="C517" s="197">
        <v>15</v>
      </c>
      <c r="D517" s="198" t="s">
        <v>44</v>
      </c>
      <c r="E517" s="199">
        <v>2806193</v>
      </c>
    </row>
    <row r="518" spans="1:5" s="194" customFormat="1" ht="23.25" customHeight="1" x14ac:dyDescent="0.2">
      <c r="A518" s="195" t="s">
        <v>90</v>
      </c>
      <c r="B518" s="196">
        <v>475</v>
      </c>
      <c r="C518" s="197">
        <v>15</v>
      </c>
      <c r="D518" s="198" t="s">
        <v>44</v>
      </c>
      <c r="E518" s="199">
        <v>2806193</v>
      </c>
    </row>
    <row r="519" spans="1:5" s="194" customFormat="1" ht="23.25" customHeight="1" x14ac:dyDescent="0.2">
      <c r="A519" s="195" t="s">
        <v>90</v>
      </c>
      <c r="B519" s="196">
        <v>475</v>
      </c>
      <c r="C519" s="197">
        <v>15</v>
      </c>
      <c r="D519" s="198" t="s">
        <v>44</v>
      </c>
      <c r="E519" s="199">
        <v>2806193</v>
      </c>
    </row>
    <row r="520" spans="1:5" s="194" customFormat="1" ht="23.25" customHeight="1" x14ac:dyDescent="0.2">
      <c r="A520" s="195" t="s">
        <v>90</v>
      </c>
      <c r="B520" s="196">
        <v>475</v>
      </c>
      <c r="C520" s="197">
        <v>15</v>
      </c>
      <c r="D520" s="198" t="s">
        <v>44</v>
      </c>
      <c r="E520" s="199">
        <v>2806193</v>
      </c>
    </row>
    <row r="521" spans="1:5" s="194" customFormat="1" ht="23.25" customHeight="1" x14ac:dyDescent="0.2">
      <c r="A521" s="195" t="s">
        <v>90</v>
      </c>
      <c r="B521" s="196">
        <v>475</v>
      </c>
      <c r="C521" s="197">
        <v>15</v>
      </c>
      <c r="D521" s="198" t="s">
        <v>44</v>
      </c>
      <c r="E521" s="199">
        <v>2806193</v>
      </c>
    </row>
    <row r="522" spans="1:5" s="194" customFormat="1" ht="23.25" customHeight="1" x14ac:dyDescent="0.2">
      <c r="A522" s="195" t="s">
        <v>90</v>
      </c>
      <c r="B522" s="196">
        <v>475</v>
      </c>
      <c r="C522" s="197">
        <v>15</v>
      </c>
      <c r="D522" s="198" t="s">
        <v>44</v>
      </c>
      <c r="E522" s="199">
        <v>2806193</v>
      </c>
    </row>
    <row r="523" spans="1:5" s="194" customFormat="1" ht="23.25" customHeight="1" x14ac:dyDescent="0.2">
      <c r="A523" s="195" t="s">
        <v>92</v>
      </c>
      <c r="B523" s="196">
        <v>413</v>
      </c>
      <c r="C523" s="197">
        <v>17</v>
      </c>
      <c r="D523" s="198" t="s">
        <v>44</v>
      </c>
      <c r="E523" s="199">
        <v>3001419</v>
      </c>
    </row>
    <row r="524" spans="1:5" s="194" customFormat="1" ht="23.25" customHeight="1" x14ac:dyDescent="0.2">
      <c r="A524" s="195" t="s">
        <v>90</v>
      </c>
      <c r="B524" s="196">
        <v>475</v>
      </c>
      <c r="C524" s="197">
        <v>15</v>
      </c>
      <c r="D524" s="198" t="s">
        <v>44</v>
      </c>
      <c r="E524" s="199">
        <v>2806193</v>
      </c>
    </row>
    <row r="525" spans="1:5" s="194" customFormat="1" ht="23.25" customHeight="1" x14ac:dyDescent="0.2">
      <c r="A525" s="195" t="s">
        <v>90</v>
      </c>
      <c r="B525" s="196">
        <v>475</v>
      </c>
      <c r="C525" s="197">
        <v>15</v>
      </c>
      <c r="D525" s="198" t="s">
        <v>44</v>
      </c>
      <c r="E525" s="199">
        <v>2806193</v>
      </c>
    </row>
    <row r="526" spans="1:5" s="194" customFormat="1" ht="23.25" customHeight="1" x14ac:dyDescent="0.2">
      <c r="A526" s="195" t="s">
        <v>90</v>
      </c>
      <c r="B526" s="196">
        <v>475</v>
      </c>
      <c r="C526" s="197">
        <v>15</v>
      </c>
      <c r="D526" s="198" t="s">
        <v>44</v>
      </c>
      <c r="E526" s="199">
        <v>2806193</v>
      </c>
    </row>
    <row r="527" spans="1:5" s="194" customFormat="1" ht="23.25" customHeight="1" x14ac:dyDescent="0.2">
      <c r="A527" s="195" t="s">
        <v>90</v>
      </c>
      <c r="B527" s="196">
        <v>475</v>
      </c>
      <c r="C527" s="197">
        <v>15</v>
      </c>
      <c r="D527" s="198" t="s">
        <v>44</v>
      </c>
      <c r="E527" s="199">
        <v>2806193</v>
      </c>
    </row>
    <row r="528" spans="1:5" s="194" customFormat="1" ht="23.25" customHeight="1" x14ac:dyDescent="0.2">
      <c r="A528" s="195" t="s">
        <v>90</v>
      </c>
      <c r="B528" s="196">
        <v>475</v>
      </c>
      <c r="C528" s="197">
        <v>15</v>
      </c>
      <c r="D528" s="198" t="s">
        <v>44</v>
      </c>
      <c r="E528" s="199">
        <v>2806193</v>
      </c>
    </row>
    <row r="529" spans="1:5" s="194" customFormat="1" ht="23.25" customHeight="1" x14ac:dyDescent="0.2">
      <c r="A529" s="195" t="s">
        <v>90</v>
      </c>
      <c r="B529" s="196">
        <v>475</v>
      </c>
      <c r="C529" s="197">
        <v>15</v>
      </c>
      <c r="D529" s="198" t="s">
        <v>44</v>
      </c>
      <c r="E529" s="199">
        <v>2806193</v>
      </c>
    </row>
    <row r="530" spans="1:5" s="194" customFormat="1" ht="23.25" customHeight="1" x14ac:dyDescent="0.2">
      <c r="A530" s="195" t="s">
        <v>90</v>
      </c>
      <c r="B530" s="196">
        <v>475</v>
      </c>
      <c r="C530" s="197">
        <v>15</v>
      </c>
      <c r="D530" s="198" t="s">
        <v>44</v>
      </c>
      <c r="E530" s="199">
        <v>2806193</v>
      </c>
    </row>
    <row r="531" spans="1:5" s="194" customFormat="1" ht="23.25" customHeight="1" x14ac:dyDescent="0.2">
      <c r="A531" s="195" t="s">
        <v>92</v>
      </c>
      <c r="B531" s="196">
        <v>413</v>
      </c>
      <c r="C531" s="197">
        <v>17</v>
      </c>
      <c r="D531" s="198" t="s">
        <v>44</v>
      </c>
      <c r="E531" s="199">
        <v>3001419</v>
      </c>
    </row>
    <row r="532" spans="1:5" s="194" customFormat="1" ht="23.25" customHeight="1" x14ac:dyDescent="0.2">
      <c r="A532" s="195" t="s">
        <v>90</v>
      </c>
      <c r="B532" s="196">
        <v>475</v>
      </c>
      <c r="C532" s="197">
        <v>15</v>
      </c>
      <c r="D532" s="198" t="s">
        <v>44</v>
      </c>
      <c r="E532" s="199">
        <v>2806193</v>
      </c>
    </row>
    <row r="533" spans="1:5" s="194" customFormat="1" ht="23.25" customHeight="1" x14ac:dyDescent="0.2">
      <c r="A533" s="195" t="s">
        <v>90</v>
      </c>
      <c r="B533" s="196">
        <v>475</v>
      </c>
      <c r="C533" s="197">
        <v>15</v>
      </c>
      <c r="D533" s="198" t="s">
        <v>44</v>
      </c>
      <c r="E533" s="199">
        <v>2806193</v>
      </c>
    </row>
    <row r="534" spans="1:5" s="194" customFormat="1" ht="23.25" customHeight="1" x14ac:dyDescent="0.2">
      <c r="A534" s="195" t="s">
        <v>90</v>
      </c>
      <c r="B534" s="196">
        <v>475</v>
      </c>
      <c r="C534" s="197">
        <v>15</v>
      </c>
      <c r="D534" s="198" t="s">
        <v>44</v>
      </c>
      <c r="E534" s="199">
        <v>2806193</v>
      </c>
    </row>
    <row r="535" spans="1:5" s="194" customFormat="1" ht="23.25" customHeight="1" x14ac:dyDescent="0.2">
      <c r="A535" s="195" t="s">
        <v>90</v>
      </c>
      <c r="B535" s="196">
        <v>475</v>
      </c>
      <c r="C535" s="197">
        <v>15</v>
      </c>
      <c r="D535" s="198" t="s">
        <v>44</v>
      </c>
      <c r="E535" s="199">
        <v>2806193</v>
      </c>
    </row>
    <row r="536" spans="1:5" s="194" customFormat="1" ht="23.25" customHeight="1" x14ac:dyDescent="0.2">
      <c r="A536" s="195" t="s">
        <v>90</v>
      </c>
      <c r="B536" s="196">
        <v>475</v>
      </c>
      <c r="C536" s="197">
        <v>15</v>
      </c>
      <c r="D536" s="198" t="s">
        <v>44</v>
      </c>
      <c r="E536" s="199">
        <v>2806193</v>
      </c>
    </row>
    <row r="537" spans="1:5" s="194" customFormat="1" ht="23.25" customHeight="1" x14ac:dyDescent="0.2">
      <c r="A537" s="195" t="s">
        <v>90</v>
      </c>
      <c r="B537" s="196">
        <v>475</v>
      </c>
      <c r="C537" s="197">
        <v>15</v>
      </c>
      <c r="D537" s="198" t="s">
        <v>44</v>
      </c>
      <c r="E537" s="199">
        <v>2806193</v>
      </c>
    </row>
    <row r="538" spans="1:5" s="194" customFormat="1" ht="23.25" customHeight="1" x14ac:dyDescent="0.2">
      <c r="A538" s="195" t="s">
        <v>90</v>
      </c>
      <c r="B538" s="196">
        <v>475</v>
      </c>
      <c r="C538" s="197">
        <v>15</v>
      </c>
      <c r="D538" s="198" t="s">
        <v>44</v>
      </c>
      <c r="E538" s="199">
        <v>2806193</v>
      </c>
    </row>
    <row r="539" spans="1:5" s="194" customFormat="1" ht="23.25" customHeight="1" x14ac:dyDescent="0.2">
      <c r="A539" s="195" t="s">
        <v>90</v>
      </c>
      <c r="B539" s="196">
        <v>475</v>
      </c>
      <c r="C539" s="197">
        <v>15</v>
      </c>
      <c r="D539" s="198" t="s">
        <v>44</v>
      </c>
      <c r="E539" s="199">
        <v>2806193</v>
      </c>
    </row>
    <row r="540" spans="1:5" s="194" customFormat="1" ht="23.25" customHeight="1" x14ac:dyDescent="0.2">
      <c r="A540" s="195" t="s">
        <v>90</v>
      </c>
      <c r="B540" s="196">
        <v>475</v>
      </c>
      <c r="C540" s="197">
        <v>15</v>
      </c>
      <c r="D540" s="198" t="s">
        <v>44</v>
      </c>
      <c r="E540" s="199">
        <v>2806193</v>
      </c>
    </row>
    <row r="541" spans="1:5" s="194" customFormat="1" ht="23.25" customHeight="1" x14ac:dyDescent="0.2">
      <c r="A541" s="195" t="s">
        <v>90</v>
      </c>
      <c r="B541" s="196">
        <v>475</v>
      </c>
      <c r="C541" s="197">
        <v>15</v>
      </c>
      <c r="D541" s="198" t="s">
        <v>44</v>
      </c>
      <c r="E541" s="199">
        <v>2806193</v>
      </c>
    </row>
    <row r="542" spans="1:5" s="194" customFormat="1" ht="23.25" customHeight="1" x14ac:dyDescent="0.2">
      <c r="A542" s="195" t="s">
        <v>90</v>
      </c>
      <c r="B542" s="196">
        <v>475</v>
      </c>
      <c r="C542" s="197">
        <v>15</v>
      </c>
      <c r="D542" s="198" t="s">
        <v>44</v>
      </c>
      <c r="E542" s="199">
        <v>2806193</v>
      </c>
    </row>
    <row r="543" spans="1:5" s="194" customFormat="1" ht="23.25" customHeight="1" x14ac:dyDescent="0.2">
      <c r="A543" s="195" t="s">
        <v>92</v>
      </c>
      <c r="B543" s="196">
        <v>413</v>
      </c>
      <c r="C543" s="197">
        <v>17</v>
      </c>
      <c r="D543" s="198" t="s">
        <v>44</v>
      </c>
      <c r="E543" s="199">
        <v>3001419</v>
      </c>
    </row>
    <row r="544" spans="1:5" s="194" customFormat="1" ht="23.25" customHeight="1" x14ac:dyDescent="0.2">
      <c r="A544" s="195" t="s">
        <v>90</v>
      </c>
      <c r="B544" s="196">
        <v>475</v>
      </c>
      <c r="C544" s="197">
        <v>15</v>
      </c>
      <c r="D544" s="198" t="s">
        <v>44</v>
      </c>
      <c r="E544" s="199">
        <v>2806193</v>
      </c>
    </row>
    <row r="545" spans="1:5" s="194" customFormat="1" ht="23.25" customHeight="1" x14ac:dyDescent="0.2">
      <c r="A545" s="195" t="s">
        <v>92</v>
      </c>
      <c r="B545" s="196">
        <v>413</v>
      </c>
      <c r="C545" s="197">
        <v>17</v>
      </c>
      <c r="D545" s="198" t="s">
        <v>44</v>
      </c>
      <c r="E545" s="199">
        <v>3001419</v>
      </c>
    </row>
    <row r="546" spans="1:5" s="194" customFormat="1" ht="23.25" customHeight="1" x14ac:dyDescent="0.2">
      <c r="A546" s="195" t="s">
        <v>90</v>
      </c>
      <c r="B546" s="196">
        <v>475</v>
      </c>
      <c r="C546" s="197">
        <v>15</v>
      </c>
      <c r="D546" s="198" t="s">
        <v>44</v>
      </c>
      <c r="E546" s="199">
        <v>2806193</v>
      </c>
    </row>
    <row r="547" spans="1:5" s="194" customFormat="1" ht="23.25" customHeight="1" x14ac:dyDescent="0.2">
      <c r="A547" s="195" t="s">
        <v>90</v>
      </c>
      <c r="B547" s="196">
        <v>475</v>
      </c>
      <c r="C547" s="197">
        <v>15</v>
      </c>
      <c r="D547" s="198" t="s">
        <v>44</v>
      </c>
      <c r="E547" s="199">
        <v>2806193</v>
      </c>
    </row>
    <row r="548" spans="1:5" s="194" customFormat="1" ht="23.25" customHeight="1" x14ac:dyDescent="0.2">
      <c r="A548" s="195" t="s">
        <v>36</v>
      </c>
      <c r="B548" s="196">
        <v>68</v>
      </c>
      <c r="C548" s="197">
        <v>7</v>
      </c>
      <c r="D548" s="198" t="s">
        <v>60</v>
      </c>
      <c r="E548" s="199">
        <v>9770996</v>
      </c>
    </row>
    <row r="549" spans="1:5" s="194" customFormat="1" ht="23.25" customHeight="1" x14ac:dyDescent="0.2">
      <c r="A549" s="195" t="s">
        <v>36</v>
      </c>
      <c r="B549" s="196">
        <v>68</v>
      </c>
      <c r="C549" s="197">
        <v>7</v>
      </c>
      <c r="D549" s="198" t="s">
        <v>132</v>
      </c>
      <c r="E549" s="199">
        <v>9770996</v>
      </c>
    </row>
    <row r="550" spans="1:5" s="194" customFormat="1" ht="23.25" customHeight="1" x14ac:dyDescent="0.2">
      <c r="A550" s="195" t="s">
        <v>90</v>
      </c>
      <c r="B550" s="196">
        <v>475</v>
      </c>
      <c r="C550" s="197">
        <v>15</v>
      </c>
      <c r="D550" s="198" t="s">
        <v>44</v>
      </c>
      <c r="E550" s="199">
        <v>2806193</v>
      </c>
    </row>
    <row r="551" spans="1:5" s="194" customFormat="1" ht="23.25" customHeight="1" x14ac:dyDescent="0.2">
      <c r="A551" s="195" t="s">
        <v>90</v>
      </c>
      <c r="B551" s="196">
        <v>475</v>
      </c>
      <c r="C551" s="197">
        <v>15</v>
      </c>
      <c r="D551" s="198" t="s">
        <v>44</v>
      </c>
      <c r="E551" s="199">
        <v>2806193</v>
      </c>
    </row>
    <row r="552" spans="1:5" s="194" customFormat="1" ht="23.25" customHeight="1" x14ac:dyDescent="0.2">
      <c r="A552" s="195" t="s">
        <v>90</v>
      </c>
      <c r="B552" s="196">
        <v>475</v>
      </c>
      <c r="C552" s="197">
        <v>15</v>
      </c>
      <c r="D552" s="198" t="s">
        <v>44</v>
      </c>
      <c r="E552" s="199">
        <v>2806193</v>
      </c>
    </row>
    <row r="553" spans="1:5" s="194" customFormat="1" ht="23.25" customHeight="1" x14ac:dyDescent="0.2">
      <c r="A553" s="195" t="s">
        <v>90</v>
      </c>
      <c r="B553" s="196">
        <v>475</v>
      </c>
      <c r="C553" s="197">
        <v>15</v>
      </c>
      <c r="D553" s="198" t="s">
        <v>44</v>
      </c>
      <c r="E553" s="199">
        <v>2806193</v>
      </c>
    </row>
    <row r="554" spans="1:5" s="194" customFormat="1" ht="23.25" customHeight="1" x14ac:dyDescent="0.2">
      <c r="A554" s="195" t="s">
        <v>90</v>
      </c>
      <c r="B554" s="196">
        <v>475</v>
      </c>
      <c r="C554" s="197">
        <v>15</v>
      </c>
      <c r="D554" s="198" t="s">
        <v>44</v>
      </c>
      <c r="E554" s="199">
        <v>2806193</v>
      </c>
    </row>
    <row r="555" spans="1:5" s="194" customFormat="1" ht="23.25" customHeight="1" x14ac:dyDescent="0.2">
      <c r="A555" s="195" t="s">
        <v>90</v>
      </c>
      <c r="B555" s="196">
        <v>475</v>
      </c>
      <c r="C555" s="197">
        <v>15</v>
      </c>
      <c r="D555" s="198" t="s">
        <v>44</v>
      </c>
      <c r="E555" s="199">
        <v>2806193</v>
      </c>
    </row>
    <row r="556" spans="1:5" s="194" customFormat="1" ht="23.25" customHeight="1" x14ac:dyDescent="0.2">
      <c r="A556" s="195" t="s">
        <v>90</v>
      </c>
      <c r="B556" s="196">
        <v>475</v>
      </c>
      <c r="C556" s="197">
        <v>15</v>
      </c>
      <c r="D556" s="198" t="s">
        <v>44</v>
      </c>
      <c r="E556" s="199">
        <v>2806193</v>
      </c>
    </row>
    <row r="557" spans="1:5" s="194" customFormat="1" ht="23.25" customHeight="1" x14ac:dyDescent="0.2">
      <c r="A557" s="195" t="s">
        <v>90</v>
      </c>
      <c r="B557" s="196">
        <v>475</v>
      </c>
      <c r="C557" s="197">
        <v>15</v>
      </c>
      <c r="D557" s="198" t="s">
        <v>44</v>
      </c>
      <c r="E557" s="199">
        <v>2806193</v>
      </c>
    </row>
    <row r="558" spans="1:5" s="194" customFormat="1" ht="23.25" customHeight="1" x14ac:dyDescent="0.2">
      <c r="A558" s="195" t="s">
        <v>90</v>
      </c>
      <c r="B558" s="196">
        <v>475</v>
      </c>
      <c r="C558" s="197">
        <v>15</v>
      </c>
      <c r="D558" s="198" t="s">
        <v>44</v>
      </c>
      <c r="E558" s="199">
        <v>2806193</v>
      </c>
    </row>
    <row r="559" spans="1:5" s="194" customFormat="1" ht="23.25" customHeight="1" x14ac:dyDescent="0.2">
      <c r="A559" s="195" t="s">
        <v>90</v>
      </c>
      <c r="B559" s="196">
        <v>475</v>
      </c>
      <c r="C559" s="197">
        <v>15</v>
      </c>
      <c r="D559" s="198" t="s">
        <v>44</v>
      </c>
      <c r="E559" s="199">
        <v>2806193</v>
      </c>
    </row>
    <row r="560" spans="1:5" s="194" customFormat="1" ht="23.25" customHeight="1" x14ac:dyDescent="0.2">
      <c r="A560" s="195" t="s">
        <v>90</v>
      </c>
      <c r="B560" s="196">
        <v>475</v>
      </c>
      <c r="C560" s="197">
        <v>15</v>
      </c>
      <c r="D560" s="198" t="s">
        <v>44</v>
      </c>
      <c r="E560" s="199">
        <v>2806193</v>
      </c>
    </row>
    <row r="561" spans="1:5" s="194" customFormat="1" ht="23.25" customHeight="1" x14ac:dyDescent="0.2">
      <c r="A561" s="195" t="s">
        <v>90</v>
      </c>
      <c r="B561" s="196">
        <v>475</v>
      </c>
      <c r="C561" s="197">
        <v>15</v>
      </c>
      <c r="D561" s="198" t="s">
        <v>44</v>
      </c>
      <c r="E561" s="199">
        <v>2806193</v>
      </c>
    </row>
    <row r="562" spans="1:5" s="194" customFormat="1" ht="23.25" customHeight="1" x14ac:dyDescent="0.2">
      <c r="A562" s="195" t="s">
        <v>90</v>
      </c>
      <c r="B562" s="196">
        <v>475</v>
      </c>
      <c r="C562" s="197">
        <v>15</v>
      </c>
      <c r="D562" s="198" t="s">
        <v>44</v>
      </c>
      <c r="E562" s="199">
        <v>2806193</v>
      </c>
    </row>
    <row r="563" spans="1:5" s="194" customFormat="1" ht="23.25" customHeight="1" x14ac:dyDescent="0.2">
      <c r="A563" s="195" t="s">
        <v>90</v>
      </c>
      <c r="B563" s="196">
        <v>475</v>
      </c>
      <c r="C563" s="197">
        <v>15</v>
      </c>
      <c r="D563" s="198" t="s">
        <v>44</v>
      </c>
      <c r="E563" s="199">
        <v>2806193</v>
      </c>
    </row>
    <row r="564" spans="1:5" s="194" customFormat="1" ht="23.25" customHeight="1" x14ac:dyDescent="0.2">
      <c r="A564" s="195" t="s">
        <v>90</v>
      </c>
      <c r="B564" s="196">
        <v>475</v>
      </c>
      <c r="C564" s="197">
        <v>15</v>
      </c>
      <c r="D564" s="198" t="s">
        <v>44</v>
      </c>
      <c r="E564" s="199">
        <v>2806193</v>
      </c>
    </row>
    <row r="565" spans="1:5" s="194" customFormat="1" ht="23.25" customHeight="1" x14ac:dyDescent="0.2">
      <c r="A565" s="195" t="s">
        <v>90</v>
      </c>
      <c r="B565" s="196">
        <v>475</v>
      </c>
      <c r="C565" s="197">
        <v>15</v>
      </c>
      <c r="D565" s="198" t="s">
        <v>44</v>
      </c>
      <c r="E565" s="199">
        <v>2806193</v>
      </c>
    </row>
    <row r="566" spans="1:5" s="194" customFormat="1" ht="23.25" customHeight="1" x14ac:dyDescent="0.2">
      <c r="A566" s="195" t="s">
        <v>90</v>
      </c>
      <c r="B566" s="196">
        <v>475</v>
      </c>
      <c r="C566" s="197">
        <v>15</v>
      </c>
      <c r="D566" s="198" t="s">
        <v>44</v>
      </c>
      <c r="E566" s="199">
        <v>2806193</v>
      </c>
    </row>
    <row r="567" spans="1:5" s="194" customFormat="1" ht="23.25" customHeight="1" x14ac:dyDescent="0.2">
      <c r="A567" s="195" t="s">
        <v>90</v>
      </c>
      <c r="B567" s="196">
        <v>475</v>
      </c>
      <c r="C567" s="197">
        <v>15</v>
      </c>
      <c r="D567" s="198" t="s">
        <v>44</v>
      </c>
      <c r="E567" s="199">
        <v>2806193</v>
      </c>
    </row>
    <row r="568" spans="1:5" s="194" customFormat="1" ht="23.25" customHeight="1" x14ac:dyDescent="0.2">
      <c r="A568" s="195" t="s">
        <v>90</v>
      </c>
      <c r="B568" s="196">
        <v>475</v>
      </c>
      <c r="C568" s="197">
        <v>15</v>
      </c>
      <c r="D568" s="198" t="s">
        <v>44</v>
      </c>
      <c r="E568" s="199">
        <v>2806193</v>
      </c>
    </row>
    <row r="569" spans="1:5" s="194" customFormat="1" ht="23.25" customHeight="1" x14ac:dyDescent="0.2">
      <c r="A569" s="195" t="s">
        <v>90</v>
      </c>
      <c r="B569" s="196">
        <v>475</v>
      </c>
      <c r="C569" s="197">
        <v>15</v>
      </c>
      <c r="D569" s="198" t="s">
        <v>44</v>
      </c>
      <c r="E569" s="199">
        <v>2806193</v>
      </c>
    </row>
    <row r="570" spans="1:5" s="194" customFormat="1" ht="23.25" customHeight="1" x14ac:dyDescent="0.2">
      <c r="A570" s="195" t="s">
        <v>90</v>
      </c>
      <c r="B570" s="196">
        <v>475</v>
      </c>
      <c r="C570" s="197">
        <v>15</v>
      </c>
      <c r="D570" s="198" t="s">
        <v>44</v>
      </c>
      <c r="E570" s="199">
        <v>2806193</v>
      </c>
    </row>
    <row r="571" spans="1:5" s="194" customFormat="1" ht="23.25" customHeight="1" x14ac:dyDescent="0.2">
      <c r="A571" s="195" t="s">
        <v>90</v>
      </c>
      <c r="B571" s="196">
        <v>475</v>
      </c>
      <c r="C571" s="197">
        <v>15</v>
      </c>
      <c r="D571" s="198" t="s">
        <v>44</v>
      </c>
      <c r="E571" s="199">
        <v>2806193</v>
      </c>
    </row>
    <row r="572" spans="1:5" s="194" customFormat="1" ht="23.25" customHeight="1" x14ac:dyDescent="0.2">
      <c r="A572" s="195" t="s">
        <v>90</v>
      </c>
      <c r="B572" s="196">
        <v>475</v>
      </c>
      <c r="C572" s="197">
        <v>15</v>
      </c>
      <c r="D572" s="198" t="s">
        <v>44</v>
      </c>
      <c r="E572" s="199">
        <v>2806193</v>
      </c>
    </row>
    <row r="573" spans="1:5" s="194" customFormat="1" ht="23.25" customHeight="1" x14ac:dyDescent="0.2">
      <c r="A573" s="195" t="s">
        <v>90</v>
      </c>
      <c r="B573" s="196">
        <v>475</v>
      </c>
      <c r="C573" s="197">
        <v>15</v>
      </c>
      <c r="D573" s="198" t="s">
        <v>44</v>
      </c>
      <c r="E573" s="199">
        <v>2806193</v>
      </c>
    </row>
    <row r="574" spans="1:5" s="194" customFormat="1" ht="23.25" customHeight="1" x14ac:dyDescent="0.2">
      <c r="A574" s="195" t="s">
        <v>90</v>
      </c>
      <c r="B574" s="196">
        <v>475</v>
      </c>
      <c r="C574" s="197">
        <v>15</v>
      </c>
      <c r="D574" s="198" t="s">
        <v>44</v>
      </c>
      <c r="E574" s="199">
        <v>2806193</v>
      </c>
    </row>
    <row r="575" spans="1:5" s="194" customFormat="1" ht="23.25" customHeight="1" x14ac:dyDescent="0.2">
      <c r="A575" s="195" t="s">
        <v>90</v>
      </c>
      <c r="B575" s="196">
        <v>475</v>
      </c>
      <c r="C575" s="197">
        <v>15</v>
      </c>
      <c r="D575" s="198" t="s">
        <v>44</v>
      </c>
      <c r="E575" s="199">
        <v>2806193</v>
      </c>
    </row>
    <row r="576" spans="1:5" s="194" customFormat="1" ht="23.25" customHeight="1" x14ac:dyDescent="0.2">
      <c r="A576" s="195" t="s">
        <v>90</v>
      </c>
      <c r="B576" s="196">
        <v>475</v>
      </c>
      <c r="C576" s="197">
        <v>15</v>
      </c>
      <c r="D576" s="198" t="s">
        <v>44</v>
      </c>
      <c r="E576" s="199">
        <v>2806193</v>
      </c>
    </row>
    <row r="577" spans="1:5" s="194" customFormat="1" ht="23.25" customHeight="1" x14ac:dyDescent="0.2">
      <c r="A577" s="195" t="s">
        <v>90</v>
      </c>
      <c r="B577" s="196">
        <v>475</v>
      </c>
      <c r="C577" s="197">
        <v>15</v>
      </c>
      <c r="D577" s="198" t="s">
        <v>44</v>
      </c>
      <c r="E577" s="199">
        <v>2806193</v>
      </c>
    </row>
    <row r="578" spans="1:5" s="194" customFormat="1" ht="23.25" customHeight="1" x14ac:dyDescent="0.2">
      <c r="A578" s="195" t="s">
        <v>90</v>
      </c>
      <c r="B578" s="196">
        <v>475</v>
      </c>
      <c r="C578" s="197">
        <v>15</v>
      </c>
      <c r="D578" s="198" t="s">
        <v>44</v>
      </c>
      <c r="E578" s="199">
        <v>2806193</v>
      </c>
    </row>
    <row r="579" spans="1:5" s="194" customFormat="1" ht="23.25" customHeight="1" x14ac:dyDescent="0.2">
      <c r="A579" s="195" t="s">
        <v>90</v>
      </c>
      <c r="B579" s="196">
        <v>475</v>
      </c>
      <c r="C579" s="197">
        <v>15</v>
      </c>
      <c r="D579" s="198" t="s">
        <v>44</v>
      </c>
      <c r="E579" s="199">
        <v>2806193</v>
      </c>
    </row>
    <row r="580" spans="1:5" s="194" customFormat="1" ht="23.25" customHeight="1" x14ac:dyDescent="0.2">
      <c r="A580" s="195" t="s">
        <v>90</v>
      </c>
      <c r="B580" s="196">
        <v>475</v>
      </c>
      <c r="C580" s="197">
        <v>15</v>
      </c>
      <c r="D580" s="198" t="s">
        <v>44</v>
      </c>
      <c r="E580" s="199">
        <v>2806193</v>
      </c>
    </row>
    <row r="581" spans="1:5" s="194" customFormat="1" ht="23.25" customHeight="1" x14ac:dyDescent="0.2">
      <c r="A581" s="195" t="s">
        <v>90</v>
      </c>
      <c r="B581" s="196">
        <v>475</v>
      </c>
      <c r="C581" s="197">
        <v>15</v>
      </c>
      <c r="D581" s="198" t="s">
        <v>44</v>
      </c>
      <c r="E581" s="199">
        <v>2806193</v>
      </c>
    </row>
    <row r="582" spans="1:5" s="194" customFormat="1" ht="23.25" customHeight="1" x14ac:dyDescent="0.2">
      <c r="A582" s="195" t="s">
        <v>90</v>
      </c>
      <c r="B582" s="196">
        <v>475</v>
      </c>
      <c r="C582" s="197">
        <v>15</v>
      </c>
      <c r="D582" s="198" t="s">
        <v>44</v>
      </c>
      <c r="E582" s="199">
        <v>2806193</v>
      </c>
    </row>
    <row r="583" spans="1:5" s="194" customFormat="1" ht="23.25" customHeight="1" x14ac:dyDescent="0.2">
      <c r="A583" s="195" t="s">
        <v>90</v>
      </c>
      <c r="B583" s="196">
        <v>475</v>
      </c>
      <c r="C583" s="197">
        <v>15</v>
      </c>
      <c r="D583" s="198" t="s">
        <v>44</v>
      </c>
      <c r="E583" s="199">
        <v>2806193</v>
      </c>
    </row>
    <row r="584" spans="1:5" s="194" customFormat="1" ht="23.25" customHeight="1" x14ac:dyDescent="0.2">
      <c r="A584" s="195" t="s">
        <v>90</v>
      </c>
      <c r="B584" s="196">
        <v>475</v>
      </c>
      <c r="C584" s="197">
        <v>15</v>
      </c>
      <c r="D584" s="198" t="s">
        <v>44</v>
      </c>
      <c r="E584" s="199">
        <v>2806193</v>
      </c>
    </row>
    <row r="585" spans="1:5" s="194" customFormat="1" ht="23.25" customHeight="1" x14ac:dyDescent="0.2">
      <c r="A585" s="195" t="s">
        <v>90</v>
      </c>
      <c r="B585" s="196">
        <v>475</v>
      </c>
      <c r="C585" s="197">
        <v>15</v>
      </c>
      <c r="D585" s="198" t="s">
        <v>44</v>
      </c>
      <c r="E585" s="199">
        <v>2806193</v>
      </c>
    </row>
    <row r="586" spans="1:5" s="194" customFormat="1" ht="23.25" customHeight="1" x14ac:dyDescent="0.2">
      <c r="A586" s="195" t="s">
        <v>90</v>
      </c>
      <c r="B586" s="196">
        <v>475</v>
      </c>
      <c r="C586" s="197">
        <v>15</v>
      </c>
      <c r="D586" s="198" t="s">
        <v>44</v>
      </c>
      <c r="E586" s="199">
        <v>2806193</v>
      </c>
    </row>
    <row r="587" spans="1:5" s="194" customFormat="1" ht="23.25" customHeight="1" x14ac:dyDescent="0.2">
      <c r="A587" s="195" t="s">
        <v>90</v>
      </c>
      <c r="B587" s="196">
        <v>475</v>
      </c>
      <c r="C587" s="197">
        <v>15</v>
      </c>
      <c r="D587" s="198" t="s">
        <v>44</v>
      </c>
      <c r="E587" s="199">
        <v>2806193</v>
      </c>
    </row>
    <row r="588" spans="1:5" s="194" customFormat="1" ht="23.25" customHeight="1" x14ac:dyDescent="0.2">
      <c r="A588" s="195" t="s">
        <v>90</v>
      </c>
      <c r="B588" s="196">
        <v>475</v>
      </c>
      <c r="C588" s="197">
        <v>15</v>
      </c>
      <c r="D588" s="198" t="s">
        <v>44</v>
      </c>
      <c r="E588" s="199">
        <v>2806193</v>
      </c>
    </row>
    <row r="589" spans="1:5" s="194" customFormat="1" ht="23.25" customHeight="1" x14ac:dyDescent="0.2">
      <c r="A589" s="195" t="s">
        <v>90</v>
      </c>
      <c r="B589" s="196">
        <v>475</v>
      </c>
      <c r="C589" s="197">
        <v>15</v>
      </c>
      <c r="D589" s="198" t="s">
        <v>44</v>
      </c>
      <c r="E589" s="199">
        <v>2806193</v>
      </c>
    </row>
    <row r="590" spans="1:5" s="194" customFormat="1" ht="23.25" customHeight="1" x14ac:dyDescent="0.2">
      <c r="A590" s="195" t="s">
        <v>78</v>
      </c>
      <c r="B590" s="196">
        <v>417</v>
      </c>
      <c r="C590" s="197">
        <v>18</v>
      </c>
      <c r="D590" s="198" t="s">
        <v>44</v>
      </c>
      <c r="E590" s="199">
        <v>3099033</v>
      </c>
    </row>
    <row r="591" spans="1:5" s="194" customFormat="1" ht="23.25" customHeight="1" x14ac:dyDescent="0.2">
      <c r="A591" s="195" t="s">
        <v>78</v>
      </c>
      <c r="B591" s="196">
        <v>417</v>
      </c>
      <c r="C591" s="197">
        <v>18</v>
      </c>
      <c r="D591" s="198" t="s">
        <v>44</v>
      </c>
      <c r="E591" s="199">
        <v>3099033</v>
      </c>
    </row>
    <row r="592" spans="1:5" s="194" customFormat="1" ht="23.25" customHeight="1" x14ac:dyDescent="0.2">
      <c r="A592" s="195" t="s">
        <v>78</v>
      </c>
      <c r="B592" s="196">
        <v>417</v>
      </c>
      <c r="C592" s="197">
        <v>18</v>
      </c>
      <c r="D592" s="198" t="s">
        <v>44</v>
      </c>
      <c r="E592" s="199">
        <v>3099033</v>
      </c>
    </row>
    <row r="593" spans="1:5" s="194" customFormat="1" ht="23.25" customHeight="1" x14ac:dyDescent="0.2">
      <c r="A593" s="195" t="s">
        <v>92</v>
      </c>
      <c r="B593" s="196">
        <v>413</v>
      </c>
      <c r="C593" s="197">
        <v>17</v>
      </c>
      <c r="D593" s="198" t="s">
        <v>44</v>
      </c>
      <c r="E593" s="199">
        <v>3001419</v>
      </c>
    </row>
    <row r="594" spans="1:5" s="194" customFormat="1" ht="23.25" customHeight="1" x14ac:dyDescent="0.2">
      <c r="A594" s="195" t="s">
        <v>90</v>
      </c>
      <c r="B594" s="196">
        <v>475</v>
      </c>
      <c r="C594" s="197">
        <v>15</v>
      </c>
      <c r="D594" s="198" t="s">
        <v>44</v>
      </c>
      <c r="E594" s="199">
        <v>2806193</v>
      </c>
    </row>
    <row r="595" spans="1:5" s="194" customFormat="1" ht="23.25" customHeight="1" x14ac:dyDescent="0.2">
      <c r="A595" s="195" t="s">
        <v>90</v>
      </c>
      <c r="B595" s="196">
        <v>475</v>
      </c>
      <c r="C595" s="197">
        <v>15</v>
      </c>
      <c r="D595" s="198" t="s">
        <v>44</v>
      </c>
      <c r="E595" s="199">
        <v>2806193</v>
      </c>
    </row>
    <row r="596" spans="1:5" s="194" customFormat="1" ht="23.25" customHeight="1" x14ac:dyDescent="0.2">
      <c r="A596" s="195" t="s">
        <v>90</v>
      </c>
      <c r="B596" s="196">
        <v>475</v>
      </c>
      <c r="C596" s="197">
        <v>15</v>
      </c>
      <c r="D596" s="198" t="s">
        <v>44</v>
      </c>
      <c r="E596" s="199">
        <v>2806193</v>
      </c>
    </row>
    <row r="597" spans="1:5" s="194" customFormat="1" ht="23.25" customHeight="1" x14ac:dyDescent="0.2">
      <c r="A597" s="195" t="s">
        <v>90</v>
      </c>
      <c r="B597" s="196">
        <v>475</v>
      </c>
      <c r="C597" s="197">
        <v>15</v>
      </c>
      <c r="D597" s="198" t="s">
        <v>44</v>
      </c>
      <c r="E597" s="199">
        <v>2806193</v>
      </c>
    </row>
    <row r="598" spans="1:5" s="194" customFormat="1" ht="23.25" customHeight="1" x14ac:dyDescent="0.2">
      <c r="A598" s="195" t="s">
        <v>90</v>
      </c>
      <c r="B598" s="196">
        <v>475</v>
      </c>
      <c r="C598" s="197">
        <v>15</v>
      </c>
      <c r="D598" s="198" t="s">
        <v>44</v>
      </c>
      <c r="E598" s="199">
        <v>2806193</v>
      </c>
    </row>
    <row r="599" spans="1:5" s="194" customFormat="1" ht="23.25" customHeight="1" x14ac:dyDescent="0.2">
      <c r="A599" s="195" t="s">
        <v>78</v>
      </c>
      <c r="B599" s="196">
        <v>417</v>
      </c>
      <c r="C599" s="197">
        <v>18</v>
      </c>
      <c r="D599" s="198" t="s">
        <v>44</v>
      </c>
      <c r="E599" s="199">
        <v>3099033</v>
      </c>
    </row>
    <row r="600" spans="1:5" s="194" customFormat="1" ht="23.25" customHeight="1" x14ac:dyDescent="0.2">
      <c r="A600" s="195" t="s">
        <v>90</v>
      </c>
      <c r="B600" s="196">
        <v>475</v>
      </c>
      <c r="C600" s="197">
        <v>15</v>
      </c>
      <c r="D600" s="198" t="s">
        <v>44</v>
      </c>
      <c r="E600" s="199">
        <v>2806193</v>
      </c>
    </row>
    <row r="601" spans="1:5" s="194" customFormat="1" ht="23.25" customHeight="1" x14ac:dyDescent="0.2">
      <c r="A601" s="195" t="s">
        <v>90</v>
      </c>
      <c r="B601" s="196">
        <v>475</v>
      </c>
      <c r="C601" s="197">
        <v>15</v>
      </c>
      <c r="D601" s="198" t="s">
        <v>44</v>
      </c>
      <c r="E601" s="199">
        <v>2806193</v>
      </c>
    </row>
    <row r="602" spans="1:5" s="194" customFormat="1" ht="23.25" customHeight="1" x14ac:dyDescent="0.2">
      <c r="A602" s="195" t="s">
        <v>90</v>
      </c>
      <c r="B602" s="196">
        <v>475</v>
      </c>
      <c r="C602" s="197">
        <v>15</v>
      </c>
      <c r="D602" s="198" t="s">
        <v>44</v>
      </c>
      <c r="E602" s="199">
        <v>2806193</v>
      </c>
    </row>
    <row r="603" spans="1:5" s="194" customFormat="1" ht="23.25" customHeight="1" x14ac:dyDescent="0.2">
      <c r="A603" s="195" t="s">
        <v>90</v>
      </c>
      <c r="B603" s="196">
        <v>475</v>
      </c>
      <c r="C603" s="197">
        <v>15</v>
      </c>
      <c r="D603" s="198" t="s">
        <v>44</v>
      </c>
      <c r="E603" s="199">
        <v>2806193</v>
      </c>
    </row>
    <row r="604" spans="1:5" s="194" customFormat="1" ht="23.25" customHeight="1" x14ac:dyDescent="0.2">
      <c r="A604" s="195" t="s">
        <v>90</v>
      </c>
      <c r="B604" s="196">
        <v>475</v>
      </c>
      <c r="C604" s="197">
        <v>15</v>
      </c>
      <c r="D604" s="198" t="s">
        <v>44</v>
      </c>
      <c r="E604" s="199">
        <v>2806193</v>
      </c>
    </row>
    <row r="605" spans="1:5" s="194" customFormat="1" ht="23.25" customHeight="1" x14ac:dyDescent="0.2">
      <c r="A605" s="195" t="s">
        <v>90</v>
      </c>
      <c r="B605" s="196">
        <v>475</v>
      </c>
      <c r="C605" s="197">
        <v>15</v>
      </c>
      <c r="D605" s="198" t="s">
        <v>44</v>
      </c>
      <c r="E605" s="199">
        <v>2806193</v>
      </c>
    </row>
    <row r="606" spans="1:5" s="194" customFormat="1" ht="23.25" customHeight="1" x14ac:dyDescent="0.2">
      <c r="A606" s="195" t="s">
        <v>90</v>
      </c>
      <c r="B606" s="196">
        <v>475</v>
      </c>
      <c r="C606" s="197">
        <v>15</v>
      </c>
      <c r="D606" s="198" t="s">
        <v>44</v>
      </c>
      <c r="E606" s="199">
        <v>2806193</v>
      </c>
    </row>
    <row r="607" spans="1:5" s="194" customFormat="1" ht="23.25" customHeight="1" x14ac:dyDescent="0.2">
      <c r="A607" s="195" t="s">
        <v>90</v>
      </c>
      <c r="B607" s="196">
        <v>475</v>
      </c>
      <c r="C607" s="197">
        <v>15</v>
      </c>
      <c r="D607" s="198" t="s">
        <v>44</v>
      </c>
      <c r="E607" s="199">
        <v>2806193</v>
      </c>
    </row>
    <row r="608" spans="1:5" s="194" customFormat="1" ht="23.25" customHeight="1" x14ac:dyDescent="0.2">
      <c r="A608" s="195" t="s">
        <v>90</v>
      </c>
      <c r="B608" s="196">
        <v>475</v>
      </c>
      <c r="C608" s="197">
        <v>15</v>
      </c>
      <c r="D608" s="198" t="s">
        <v>44</v>
      </c>
      <c r="E608" s="199">
        <v>2806193</v>
      </c>
    </row>
    <row r="609" spans="1:5" s="194" customFormat="1" ht="23.25" customHeight="1" x14ac:dyDescent="0.2">
      <c r="A609" s="195" t="s">
        <v>90</v>
      </c>
      <c r="B609" s="196">
        <v>475</v>
      </c>
      <c r="C609" s="197">
        <v>15</v>
      </c>
      <c r="D609" s="198" t="s">
        <v>44</v>
      </c>
      <c r="E609" s="199">
        <v>2806193</v>
      </c>
    </row>
    <row r="610" spans="1:5" s="194" customFormat="1" ht="23.25" customHeight="1" x14ac:dyDescent="0.2">
      <c r="A610" s="195" t="s">
        <v>90</v>
      </c>
      <c r="B610" s="196">
        <v>475</v>
      </c>
      <c r="C610" s="197">
        <v>15</v>
      </c>
      <c r="D610" s="198" t="s">
        <v>44</v>
      </c>
      <c r="E610" s="199">
        <v>2806193</v>
      </c>
    </row>
    <row r="611" spans="1:5" s="194" customFormat="1" ht="23.25" customHeight="1" x14ac:dyDescent="0.2">
      <c r="A611" s="195" t="s">
        <v>90</v>
      </c>
      <c r="B611" s="196">
        <v>475</v>
      </c>
      <c r="C611" s="197">
        <v>15</v>
      </c>
      <c r="D611" s="198" t="s">
        <v>44</v>
      </c>
      <c r="E611" s="199">
        <v>2806193</v>
      </c>
    </row>
    <row r="612" spans="1:5" s="194" customFormat="1" ht="23.25" customHeight="1" x14ac:dyDescent="0.2">
      <c r="A612" s="195" t="s">
        <v>90</v>
      </c>
      <c r="B612" s="196">
        <v>475</v>
      </c>
      <c r="C612" s="197">
        <v>15</v>
      </c>
      <c r="D612" s="198" t="s">
        <v>44</v>
      </c>
      <c r="E612" s="199">
        <v>2806193</v>
      </c>
    </row>
    <row r="613" spans="1:5" s="194" customFormat="1" ht="23.25" customHeight="1" x14ac:dyDescent="0.2">
      <c r="A613" s="195" t="s">
        <v>90</v>
      </c>
      <c r="B613" s="196">
        <v>475</v>
      </c>
      <c r="C613" s="197">
        <v>15</v>
      </c>
      <c r="D613" s="198" t="s">
        <v>44</v>
      </c>
      <c r="E613" s="199">
        <v>2806193</v>
      </c>
    </row>
    <row r="614" spans="1:5" s="194" customFormat="1" ht="23.25" customHeight="1" x14ac:dyDescent="0.2">
      <c r="A614" s="195" t="s">
        <v>90</v>
      </c>
      <c r="B614" s="196">
        <v>475</v>
      </c>
      <c r="C614" s="197">
        <v>15</v>
      </c>
      <c r="D614" s="198" t="s">
        <v>44</v>
      </c>
      <c r="E614" s="199">
        <v>2806193</v>
      </c>
    </row>
    <row r="615" spans="1:5" s="194" customFormat="1" ht="23.25" customHeight="1" x14ac:dyDescent="0.2">
      <c r="A615" s="195" t="s">
        <v>92</v>
      </c>
      <c r="B615" s="196">
        <v>413</v>
      </c>
      <c r="C615" s="197">
        <v>17</v>
      </c>
      <c r="D615" s="198" t="s">
        <v>44</v>
      </c>
      <c r="E615" s="199">
        <v>3001419</v>
      </c>
    </row>
    <row r="616" spans="1:5" s="194" customFormat="1" ht="23.25" customHeight="1" x14ac:dyDescent="0.2">
      <c r="A616" s="195" t="s">
        <v>78</v>
      </c>
      <c r="B616" s="196">
        <v>417</v>
      </c>
      <c r="C616" s="197">
        <v>18</v>
      </c>
      <c r="D616" s="198" t="s">
        <v>44</v>
      </c>
      <c r="E616" s="199">
        <v>3099033</v>
      </c>
    </row>
    <row r="617" spans="1:5" s="194" customFormat="1" ht="23.25" customHeight="1" x14ac:dyDescent="0.2">
      <c r="A617" s="195" t="s">
        <v>92</v>
      </c>
      <c r="B617" s="196">
        <v>413</v>
      </c>
      <c r="C617" s="197">
        <v>17</v>
      </c>
      <c r="D617" s="198" t="s">
        <v>44</v>
      </c>
      <c r="E617" s="199">
        <v>3001419</v>
      </c>
    </row>
    <row r="618" spans="1:5" s="194" customFormat="1" ht="23.25" customHeight="1" x14ac:dyDescent="0.2">
      <c r="A618" s="195" t="s">
        <v>92</v>
      </c>
      <c r="B618" s="196">
        <v>413</v>
      </c>
      <c r="C618" s="197">
        <v>17</v>
      </c>
      <c r="D618" s="198" t="s">
        <v>44</v>
      </c>
      <c r="E618" s="199">
        <v>3001419</v>
      </c>
    </row>
    <row r="619" spans="1:5" s="194" customFormat="1" ht="23.25" customHeight="1" x14ac:dyDescent="0.2">
      <c r="A619" s="195" t="s">
        <v>78</v>
      </c>
      <c r="B619" s="196">
        <v>417</v>
      </c>
      <c r="C619" s="197">
        <v>18</v>
      </c>
      <c r="D619" s="198" t="s">
        <v>44</v>
      </c>
      <c r="E619" s="199">
        <v>3099033</v>
      </c>
    </row>
    <row r="620" spans="1:5" s="194" customFormat="1" ht="23.25" customHeight="1" x14ac:dyDescent="0.2">
      <c r="A620" s="195" t="s">
        <v>78</v>
      </c>
      <c r="B620" s="196">
        <v>417</v>
      </c>
      <c r="C620" s="197">
        <v>18</v>
      </c>
      <c r="D620" s="198" t="s">
        <v>44</v>
      </c>
      <c r="E620" s="199">
        <v>3099033</v>
      </c>
    </row>
    <row r="621" spans="1:5" s="194" customFormat="1" ht="23.25" customHeight="1" x14ac:dyDescent="0.2">
      <c r="A621" s="195" t="s">
        <v>92</v>
      </c>
      <c r="B621" s="196">
        <v>413</v>
      </c>
      <c r="C621" s="197">
        <v>17</v>
      </c>
      <c r="D621" s="198" t="s">
        <v>44</v>
      </c>
      <c r="E621" s="199">
        <v>3001419</v>
      </c>
    </row>
    <row r="622" spans="1:5" s="194" customFormat="1" ht="23.25" customHeight="1" x14ac:dyDescent="0.2">
      <c r="A622" s="195" t="s">
        <v>74</v>
      </c>
      <c r="B622" s="196">
        <v>407</v>
      </c>
      <c r="C622" s="197">
        <v>20</v>
      </c>
      <c r="D622" s="198" t="s">
        <v>37</v>
      </c>
      <c r="E622" s="199">
        <v>3318663</v>
      </c>
    </row>
    <row r="623" spans="1:5" s="194" customFormat="1" ht="23.25" customHeight="1" x14ac:dyDescent="0.2">
      <c r="A623" s="195" t="s">
        <v>82</v>
      </c>
      <c r="B623" s="196">
        <v>440</v>
      </c>
      <c r="C623" s="197">
        <v>19</v>
      </c>
      <c r="D623" s="198" t="s">
        <v>37</v>
      </c>
      <c r="E623" s="199">
        <v>3221054</v>
      </c>
    </row>
    <row r="624" spans="1:5" s="194" customFormat="1" ht="23.25" customHeight="1" x14ac:dyDescent="0.2">
      <c r="A624" s="195" t="s">
        <v>92</v>
      </c>
      <c r="B624" s="196">
        <v>413</v>
      </c>
      <c r="C624" s="197">
        <v>17</v>
      </c>
      <c r="D624" s="198" t="s">
        <v>44</v>
      </c>
      <c r="E624" s="199">
        <v>3001419</v>
      </c>
    </row>
    <row r="625" spans="1:5" s="194" customFormat="1" ht="23.25" customHeight="1" x14ac:dyDescent="0.2">
      <c r="A625" s="195" t="s">
        <v>92</v>
      </c>
      <c r="B625" s="196">
        <v>413</v>
      </c>
      <c r="C625" s="197">
        <v>17</v>
      </c>
      <c r="D625" s="198" t="s">
        <v>44</v>
      </c>
      <c r="E625" s="199">
        <v>3001419</v>
      </c>
    </row>
    <row r="626" spans="1:5" s="194" customFormat="1" ht="23.25" customHeight="1" x14ac:dyDescent="0.2">
      <c r="A626" s="195" t="s">
        <v>90</v>
      </c>
      <c r="B626" s="196">
        <v>475</v>
      </c>
      <c r="C626" s="197">
        <v>15</v>
      </c>
      <c r="D626" s="198" t="s">
        <v>44</v>
      </c>
      <c r="E626" s="199">
        <v>2806193</v>
      </c>
    </row>
    <row r="627" spans="1:5" s="194" customFormat="1" ht="23.25" customHeight="1" x14ac:dyDescent="0.2">
      <c r="A627" s="195" t="s">
        <v>78</v>
      </c>
      <c r="B627" s="196">
        <v>417</v>
      </c>
      <c r="C627" s="197">
        <v>18</v>
      </c>
      <c r="D627" s="198" t="s">
        <v>44</v>
      </c>
      <c r="E627" s="199">
        <v>3099033</v>
      </c>
    </row>
    <row r="628" spans="1:5" s="194" customFormat="1" ht="23.25" customHeight="1" x14ac:dyDescent="0.2">
      <c r="A628" s="195" t="s">
        <v>92</v>
      </c>
      <c r="B628" s="196">
        <v>413</v>
      </c>
      <c r="C628" s="197">
        <v>17</v>
      </c>
      <c r="D628" s="198" t="s">
        <v>44</v>
      </c>
      <c r="E628" s="199">
        <v>3001419</v>
      </c>
    </row>
    <row r="629" spans="1:5" s="194" customFormat="1" ht="23.25" customHeight="1" x14ac:dyDescent="0.2">
      <c r="A629" s="195" t="s">
        <v>92</v>
      </c>
      <c r="B629" s="196">
        <v>413</v>
      </c>
      <c r="C629" s="197">
        <v>17</v>
      </c>
      <c r="D629" s="198" t="s">
        <v>44</v>
      </c>
      <c r="E629" s="199">
        <v>3001419</v>
      </c>
    </row>
    <row r="630" spans="1:5" s="194" customFormat="1" ht="23.25" customHeight="1" x14ac:dyDescent="0.2">
      <c r="A630" s="195" t="s">
        <v>92</v>
      </c>
      <c r="B630" s="196">
        <v>413</v>
      </c>
      <c r="C630" s="197">
        <v>17</v>
      </c>
      <c r="D630" s="198" t="s">
        <v>44</v>
      </c>
      <c r="E630" s="199">
        <v>3001419</v>
      </c>
    </row>
    <row r="631" spans="1:5" s="194" customFormat="1" ht="23.25" customHeight="1" x14ac:dyDescent="0.2">
      <c r="A631" s="195" t="s">
        <v>92</v>
      </c>
      <c r="B631" s="196">
        <v>413</v>
      </c>
      <c r="C631" s="197">
        <v>17</v>
      </c>
      <c r="D631" s="198" t="s">
        <v>44</v>
      </c>
      <c r="E631" s="199">
        <v>3001419</v>
      </c>
    </row>
    <row r="632" spans="1:5" s="194" customFormat="1" ht="23.25" customHeight="1" x14ac:dyDescent="0.2">
      <c r="A632" s="195" t="s">
        <v>78</v>
      </c>
      <c r="B632" s="196">
        <v>417</v>
      </c>
      <c r="C632" s="197">
        <v>18</v>
      </c>
      <c r="D632" s="198" t="s">
        <v>44</v>
      </c>
      <c r="E632" s="199">
        <v>3099033</v>
      </c>
    </row>
    <row r="633" spans="1:5" s="194" customFormat="1" ht="23.25" customHeight="1" x14ac:dyDescent="0.2">
      <c r="A633" s="195" t="s">
        <v>92</v>
      </c>
      <c r="B633" s="196">
        <v>413</v>
      </c>
      <c r="C633" s="197">
        <v>17</v>
      </c>
      <c r="D633" s="198" t="s">
        <v>44</v>
      </c>
      <c r="E633" s="199">
        <v>3001419</v>
      </c>
    </row>
    <row r="634" spans="1:5" s="194" customFormat="1" ht="23.25" customHeight="1" x14ac:dyDescent="0.2">
      <c r="A634" s="195" t="s">
        <v>92</v>
      </c>
      <c r="B634" s="196">
        <v>413</v>
      </c>
      <c r="C634" s="197">
        <v>17</v>
      </c>
      <c r="D634" s="198" t="s">
        <v>44</v>
      </c>
      <c r="E634" s="199">
        <v>3001419</v>
      </c>
    </row>
    <row r="635" spans="1:5" s="194" customFormat="1" ht="23.25" customHeight="1" x14ac:dyDescent="0.2">
      <c r="A635" s="195" t="s">
        <v>78</v>
      </c>
      <c r="B635" s="196">
        <v>417</v>
      </c>
      <c r="C635" s="197">
        <v>18</v>
      </c>
      <c r="D635" s="198" t="s">
        <v>44</v>
      </c>
      <c r="E635" s="199">
        <v>3099033</v>
      </c>
    </row>
    <row r="636" spans="1:5" s="194" customFormat="1" ht="23.25" customHeight="1" x14ac:dyDescent="0.2">
      <c r="A636" s="195" t="s">
        <v>92</v>
      </c>
      <c r="B636" s="196">
        <v>413</v>
      </c>
      <c r="C636" s="197">
        <v>17</v>
      </c>
      <c r="D636" s="198" t="s">
        <v>44</v>
      </c>
      <c r="E636" s="199">
        <v>3001419</v>
      </c>
    </row>
    <row r="637" spans="1:5" s="194" customFormat="1" ht="23.25" customHeight="1" x14ac:dyDescent="0.2">
      <c r="A637" s="195" t="s">
        <v>92</v>
      </c>
      <c r="B637" s="196">
        <v>413</v>
      </c>
      <c r="C637" s="197">
        <v>17</v>
      </c>
      <c r="D637" s="198" t="s">
        <v>44</v>
      </c>
      <c r="E637" s="199">
        <v>3001419</v>
      </c>
    </row>
    <row r="638" spans="1:5" s="194" customFormat="1" ht="23.25" customHeight="1" x14ac:dyDescent="0.2">
      <c r="A638" s="195" t="s">
        <v>92</v>
      </c>
      <c r="B638" s="196">
        <v>413</v>
      </c>
      <c r="C638" s="197">
        <v>17</v>
      </c>
      <c r="D638" s="198" t="s">
        <v>44</v>
      </c>
      <c r="E638" s="199">
        <v>3001419</v>
      </c>
    </row>
    <row r="639" spans="1:5" s="194" customFormat="1" ht="23.25" customHeight="1" x14ac:dyDescent="0.2">
      <c r="A639" s="195" t="s">
        <v>78</v>
      </c>
      <c r="B639" s="196">
        <v>417</v>
      </c>
      <c r="C639" s="197">
        <v>18</v>
      </c>
      <c r="D639" s="198" t="s">
        <v>44</v>
      </c>
      <c r="E639" s="199">
        <v>3099033</v>
      </c>
    </row>
    <row r="640" spans="1:5" s="194" customFormat="1" ht="23.25" customHeight="1" x14ac:dyDescent="0.2">
      <c r="A640" s="195" t="s">
        <v>78</v>
      </c>
      <c r="B640" s="196">
        <v>417</v>
      </c>
      <c r="C640" s="197">
        <v>18</v>
      </c>
      <c r="D640" s="198" t="s">
        <v>44</v>
      </c>
      <c r="E640" s="199">
        <v>3099033</v>
      </c>
    </row>
    <row r="641" spans="1:5" s="194" customFormat="1" ht="23.25" customHeight="1" x14ac:dyDescent="0.2">
      <c r="A641" s="195" t="s">
        <v>78</v>
      </c>
      <c r="B641" s="196">
        <v>417</v>
      </c>
      <c r="C641" s="197">
        <v>18</v>
      </c>
      <c r="D641" s="198" t="s">
        <v>44</v>
      </c>
      <c r="E641" s="199">
        <v>3099033</v>
      </c>
    </row>
    <row r="642" spans="1:5" s="194" customFormat="1" ht="23.25" customHeight="1" x14ac:dyDescent="0.2">
      <c r="A642" s="195" t="s">
        <v>92</v>
      </c>
      <c r="B642" s="196">
        <v>413</v>
      </c>
      <c r="C642" s="197">
        <v>17</v>
      </c>
      <c r="D642" s="198" t="s">
        <v>44</v>
      </c>
      <c r="E642" s="199">
        <v>3001419</v>
      </c>
    </row>
    <row r="643" spans="1:5" s="194" customFormat="1" ht="23.25" customHeight="1" x14ac:dyDescent="0.2">
      <c r="A643" s="195" t="s">
        <v>78</v>
      </c>
      <c r="B643" s="196">
        <v>417</v>
      </c>
      <c r="C643" s="197">
        <v>18</v>
      </c>
      <c r="D643" s="198" t="s">
        <v>44</v>
      </c>
      <c r="E643" s="199">
        <v>3099033</v>
      </c>
    </row>
    <row r="644" spans="1:5" s="194" customFormat="1" ht="23.25" customHeight="1" x14ac:dyDescent="0.2">
      <c r="A644" s="195" t="s">
        <v>92</v>
      </c>
      <c r="B644" s="196">
        <v>413</v>
      </c>
      <c r="C644" s="197">
        <v>17</v>
      </c>
      <c r="D644" s="198" t="s">
        <v>44</v>
      </c>
      <c r="E644" s="199">
        <v>3001419</v>
      </c>
    </row>
    <row r="645" spans="1:5" s="194" customFormat="1" ht="23.25" customHeight="1" x14ac:dyDescent="0.2">
      <c r="A645" s="195" t="s">
        <v>78</v>
      </c>
      <c r="B645" s="196">
        <v>417</v>
      </c>
      <c r="C645" s="197">
        <v>18</v>
      </c>
      <c r="D645" s="198" t="s">
        <v>44</v>
      </c>
      <c r="E645" s="199">
        <v>3099033</v>
      </c>
    </row>
    <row r="646" spans="1:5" s="194" customFormat="1" ht="23.25" customHeight="1" x14ac:dyDescent="0.2">
      <c r="A646" s="195" t="s">
        <v>92</v>
      </c>
      <c r="B646" s="196">
        <v>413</v>
      </c>
      <c r="C646" s="197">
        <v>17</v>
      </c>
      <c r="D646" s="198" t="s">
        <v>44</v>
      </c>
      <c r="E646" s="199">
        <v>3001419</v>
      </c>
    </row>
    <row r="647" spans="1:5" s="194" customFormat="1" ht="23.25" customHeight="1" x14ac:dyDescent="0.2">
      <c r="A647" s="195" t="s">
        <v>92</v>
      </c>
      <c r="B647" s="196">
        <v>413</v>
      </c>
      <c r="C647" s="197">
        <v>17</v>
      </c>
      <c r="D647" s="198" t="s">
        <v>44</v>
      </c>
      <c r="E647" s="199">
        <v>3001419</v>
      </c>
    </row>
    <row r="648" spans="1:5" s="194" customFormat="1" ht="23.25" customHeight="1" x14ac:dyDescent="0.2">
      <c r="A648" s="195" t="s">
        <v>90</v>
      </c>
      <c r="B648" s="196">
        <v>475</v>
      </c>
      <c r="C648" s="197">
        <v>15</v>
      </c>
      <c r="D648" s="198" t="s">
        <v>44</v>
      </c>
      <c r="E648" s="199">
        <v>2806193</v>
      </c>
    </row>
    <row r="649" spans="1:5" s="194" customFormat="1" ht="23.25" customHeight="1" x14ac:dyDescent="0.2">
      <c r="A649" s="195" t="s">
        <v>90</v>
      </c>
      <c r="B649" s="196">
        <v>475</v>
      </c>
      <c r="C649" s="197">
        <v>15</v>
      </c>
      <c r="D649" s="198" t="s">
        <v>44</v>
      </c>
      <c r="E649" s="199">
        <v>2806193</v>
      </c>
    </row>
    <row r="650" spans="1:5" s="194" customFormat="1" ht="23.25" customHeight="1" x14ac:dyDescent="0.2">
      <c r="A650" s="195" t="s">
        <v>90</v>
      </c>
      <c r="B650" s="196">
        <v>475</v>
      </c>
      <c r="C650" s="197">
        <v>15</v>
      </c>
      <c r="D650" s="198" t="s">
        <v>44</v>
      </c>
      <c r="E650" s="199">
        <v>2806193</v>
      </c>
    </row>
    <row r="651" spans="1:5" s="194" customFormat="1" ht="23.25" customHeight="1" x14ac:dyDescent="0.2">
      <c r="A651" s="195" t="s">
        <v>90</v>
      </c>
      <c r="B651" s="196">
        <v>475</v>
      </c>
      <c r="C651" s="197">
        <v>15</v>
      </c>
      <c r="D651" s="198" t="s">
        <v>44</v>
      </c>
      <c r="E651" s="199">
        <v>2806193</v>
      </c>
    </row>
    <row r="652" spans="1:5" s="194" customFormat="1" ht="23.25" customHeight="1" x14ac:dyDescent="0.2">
      <c r="A652" s="195" t="s">
        <v>90</v>
      </c>
      <c r="B652" s="196">
        <v>475</v>
      </c>
      <c r="C652" s="197">
        <v>15</v>
      </c>
      <c r="D652" s="198" t="s">
        <v>44</v>
      </c>
      <c r="E652" s="199">
        <v>2806193</v>
      </c>
    </row>
    <row r="653" spans="1:5" s="194" customFormat="1" ht="23.25" customHeight="1" x14ac:dyDescent="0.2">
      <c r="A653" s="195" t="s">
        <v>90</v>
      </c>
      <c r="B653" s="196">
        <v>475</v>
      </c>
      <c r="C653" s="197">
        <v>15</v>
      </c>
      <c r="D653" s="198" t="s">
        <v>44</v>
      </c>
      <c r="E653" s="199">
        <v>2806193</v>
      </c>
    </row>
    <row r="654" spans="1:5" s="194" customFormat="1" ht="23.25" customHeight="1" x14ac:dyDescent="0.2">
      <c r="A654" s="195" t="s">
        <v>90</v>
      </c>
      <c r="B654" s="196">
        <v>475</v>
      </c>
      <c r="C654" s="197">
        <v>15</v>
      </c>
      <c r="D654" s="198" t="s">
        <v>44</v>
      </c>
      <c r="E654" s="199">
        <v>2806193</v>
      </c>
    </row>
    <row r="655" spans="1:5" s="194" customFormat="1" ht="23.25" customHeight="1" x14ac:dyDescent="0.2">
      <c r="A655" s="195" t="s">
        <v>90</v>
      </c>
      <c r="B655" s="196">
        <v>475</v>
      </c>
      <c r="C655" s="197">
        <v>15</v>
      </c>
      <c r="D655" s="198" t="s">
        <v>44</v>
      </c>
      <c r="E655" s="199">
        <v>2806193</v>
      </c>
    </row>
    <row r="656" spans="1:5" s="194" customFormat="1" ht="23.25" customHeight="1" x14ac:dyDescent="0.2">
      <c r="A656" s="195" t="s">
        <v>90</v>
      </c>
      <c r="B656" s="196">
        <v>475</v>
      </c>
      <c r="C656" s="197">
        <v>15</v>
      </c>
      <c r="D656" s="198" t="s">
        <v>44</v>
      </c>
      <c r="E656" s="199">
        <v>2806193</v>
      </c>
    </row>
    <row r="657" spans="1:5" s="194" customFormat="1" ht="23.25" customHeight="1" x14ac:dyDescent="0.2">
      <c r="A657" s="195" t="s">
        <v>90</v>
      </c>
      <c r="B657" s="196">
        <v>475</v>
      </c>
      <c r="C657" s="197">
        <v>15</v>
      </c>
      <c r="D657" s="198" t="s">
        <v>44</v>
      </c>
      <c r="E657" s="199">
        <v>2806193</v>
      </c>
    </row>
    <row r="658" spans="1:5" s="194" customFormat="1" ht="23.25" customHeight="1" x14ac:dyDescent="0.2">
      <c r="A658" s="195" t="s">
        <v>90</v>
      </c>
      <c r="B658" s="196">
        <v>475</v>
      </c>
      <c r="C658" s="197">
        <v>15</v>
      </c>
      <c r="D658" s="198" t="s">
        <v>44</v>
      </c>
      <c r="E658" s="199">
        <v>2806193</v>
      </c>
    </row>
    <row r="659" spans="1:5" s="194" customFormat="1" ht="23.25" customHeight="1" x14ac:dyDescent="0.2">
      <c r="A659" s="195" t="s">
        <v>90</v>
      </c>
      <c r="B659" s="196">
        <v>475</v>
      </c>
      <c r="C659" s="197">
        <v>15</v>
      </c>
      <c r="D659" s="198" t="s">
        <v>44</v>
      </c>
      <c r="E659" s="199">
        <v>2806193</v>
      </c>
    </row>
    <row r="660" spans="1:5" s="194" customFormat="1" ht="23.25" customHeight="1" x14ac:dyDescent="0.2">
      <c r="A660" s="195" t="s">
        <v>90</v>
      </c>
      <c r="B660" s="196">
        <v>475</v>
      </c>
      <c r="C660" s="197">
        <v>15</v>
      </c>
      <c r="D660" s="198" t="s">
        <v>44</v>
      </c>
      <c r="E660" s="199">
        <v>2806193</v>
      </c>
    </row>
    <row r="661" spans="1:5" s="194" customFormat="1" ht="23.25" customHeight="1" x14ac:dyDescent="0.2">
      <c r="A661" s="195" t="s">
        <v>90</v>
      </c>
      <c r="B661" s="196">
        <v>475</v>
      </c>
      <c r="C661" s="197">
        <v>15</v>
      </c>
      <c r="D661" s="198" t="s">
        <v>44</v>
      </c>
      <c r="E661" s="199">
        <v>2806193</v>
      </c>
    </row>
    <row r="662" spans="1:5" s="194" customFormat="1" ht="23.25" customHeight="1" x14ac:dyDescent="0.2">
      <c r="A662" s="195" t="s">
        <v>90</v>
      </c>
      <c r="B662" s="196">
        <v>475</v>
      </c>
      <c r="C662" s="197">
        <v>15</v>
      </c>
      <c r="D662" s="198" t="s">
        <v>44</v>
      </c>
      <c r="E662" s="199">
        <v>2806193</v>
      </c>
    </row>
    <row r="663" spans="1:5" s="194" customFormat="1" ht="23.25" customHeight="1" x14ac:dyDescent="0.2">
      <c r="A663" s="195" t="s">
        <v>92</v>
      </c>
      <c r="B663" s="196">
        <v>413</v>
      </c>
      <c r="C663" s="197">
        <v>17</v>
      </c>
      <c r="D663" s="198" t="s">
        <v>44</v>
      </c>
      <c r="E663" s="199">
        <v>3001419</v>
      </c>
    </row>
    <row r="664" spans="1:5" s="194" customFormat="1" ht="23.25" customHeight="1" x14ac:dyDescent="0.2">
      <c r="A664" s="195" t="s">
        <v>78</v>
      </c>
      <c r="B664" s="196">
        <v>417</v>
      </c>
      <c r="C664" s="197">
        <v>18</v>
      </c>
      <c r="D664" s="198" t="s">
        <v>44</v>
      </c>
      <c r="E664" s="199">
        <v>3099033</v>
      </c>
    </row>
    <row r="665" spans="1:5" s="194" customFormat="1" ht="23.25" customHeight="1" x14ac:dyDescent="0.2">
      <c r="A665" s="195" t="s">
        <v>90</v>
      </c>
      <c r="B665" s="196">
        <v>475</v>
      </c>
      <c r="C665" s="197">
        <v>15</v>
      </c>
      <c r="D665" s="198" t="s">
        <v>44</v>
      </c>
      <c r="E665" s="199">
        <v>2806193</v>
      </c>
    </row>
    <row r="666" spans="1:5" s="194" customFormat="1" ht="23.25" customHeight="1" x14ac:dyDescent="0.2">
      <c r="A666" s="195" t="s">
        <v>90</v>
      </c>
      <c r="B666" s="196">
        <v>475</v>
      </c>
      <c r="C666" s="197">
        <v>15</v>
      </c>
      <c r="D666" s="198" t="s">
        <v>44</v>
      </c>
      <c r="E666" s="199">
        <v>2806193</v>
      </c>
    </row>
    <row r="667" spans="1:5" s="194" customFormat="1" ht="23.25" customHeight="1" x14ac:dyDescent="0.2">
      <c r="A667" s="195" t="s">
        <v>92</v>
      </c>
      <c r="B667" s="196">
        <v>413</v>
      </c>
      <c r="C667" s="197">
        <v>17</v>
      </c>
      <c r="D667" s="198" t="s">
        <v>44</v>
      </c>
      <c r="E667" s="199">
        <v>3001419</v>
      </c>
    </row>
    <row r="668" spans="1:5" s="194" customFormat="1" ht="23.25" customHeight="1" x14ac:dyDescent="0.2">
      <c r="A668" s="195" t="s">
        <v>92</v>
      </c>
      <c r="B668" s="196">
        <v>413</v>
      </c>
      <c r="C668" s="197">
        <v>17</v>
      </c>
      <c r="D668" s="198" t="s">
        <v>44</v>
      </c>
      <c r="E668" s="199">
        <v>3001419</v>
      </c>
    </row>
    <row r="669" spans="1:5" s="194" customFormat="1" ht="23.25" customHeight="1" x14ac:dyDescent="0.2">
      <c r="A669" s="195" t="s">
        <v>90</v>
      </c>
      <c r="B669" s="196">
        <v>475</v>
      </c>
      <c r="C669" s="197">
        <v>15</v>
      </c>
      <c r="D669" s="198" t="s">
        <v>44</v>
      </c>
      <c r="E669" s="199">
        <v>2806193</v>
      </c>
    </row>
    <row r="670" spans="1:5" s="194" customFormat="1" ht="23.25" customHeight="1" x14ac:dyDescent="0.2">
      <c r="A670" s="195" t="s">
        <v>90</v>
      </c>
      <c r="B670" s="196">
        <v>475</v>
      </c>
      <c r="C670" s="197">
        <v>15</v>
      </c>
      <c r="D670" s="198" t="s">
        <v>44</v>
      </c>
      <c r="E670" s="199">
        <v>2806193</v>
      </c>
    </row>
    <row r="671" spans="1:5" s="194" customFormat="1" ht="23.25" customHeight="1" x14ac:dyDescent="0.2">
      <c r="A671" s="195" t="s">
        <v>90</v>
      </c>
      <c r="B671" s="196">
        <v>475</v>
      </c>
      <c r="C671" s="197">
        <v>15</v>
      </c>
      <c r="D671" s="198" t="s">
        <v>44</v>
      </c>
      <c r="E671" s="199">
        <v>2806193</v>
      </c>
    </row>
    <row r="672" spans="1:5" s="194" customFormat="1" ht="23.25" customHeight="1" x14ac:dyDescent="0.2">
      <c r="A672" s="195" t="s">
        <v>92</v>
      </c>
      <c r="B672" s="196">
        <v>413</v>
      </c>
      <c r="C672" s="197">
        <v>17</v>
      </c>
      <c r="D672" s="198" t="s">
        <v>44</v>
      </c>
      <c r="E672" s="199">
        <v>3001419</v>
      </c>
    </row>
    <row r="673" spans="1:5" s="194" customFormat="1" ht="23.25" customHeight="1" x14ac:dyDescent="0.2">
      <c r="A673" s="195" t="s">
        <v>92</v>
      </c>
      <c r="B673" s="196">
        <v>413</v>
      </c>
      <c r="C673" s="197">
        <v>17</v>
      </c>
      <c r="D673" s="198" t="s">
        <v>44</v>
      </c>
      <c r="E673" s="199">
        <v>3001419</v>
      </c>
    </row>
    <row r="674" spans="1:5" s="194" customFormat="1" ht="23.25" customHeight="1" x14ac:dyDescent="0.2">
      <c r="A674" s="195" t="s">
        <v>92</v>
      </c>
      <c r="B674" s="196">
        <v>413</v>
      </c>
      <c r="C674" s="197">
        <v>17</v>
      </c>
      <c r="D674" s="198" t="s">
        <v>44</v>
      </c>
      <c r="E674" s="199">
        <v>3001419</v>
      </c>
    </row>
    <row r="675" spans="1:5" s="194" customFormat="1" ht="23.25" customHeight="1" x14ac:dyDescent="0.2">
      <c r="A675" s="195" t="s">
        <v>92</v>
      </c>
      <c r="B675" s="196">
        <v>413</v>
      </c>
      <c r="C675" s="197">
        <v>17</v>
      </c>
      <c r="D675" s="198" t="s">
        <v>44</v>
      </c>
      <c r="E675" s="199">
        <v>3001419</v>
      </c>
    </row>
    <row r="676" spans="1:5" s="194" customFormat="1" ht="23.25" customHeight="1" x14ac:dyDescent="0.2">
      <c r="A676" s="195" t="s">
        <v>92</v>
      </c>
      <c r="B676" s="196">
        <v>413</v>
      </c>
      <c r="C676" s="197">
        <v>17</v>
      </c>
      <c r="D676" s="198" t="s">
        <v>44</v>
      </c>
      <c r="E676" s="199">
        <v>3001419</v>
      </c>
    </row>
    <row r="677" spans="1:5" s="194" customFormat="1" ht="23.25" customHeight="1" x14ac:dyDescent="0.2">
      <c r="A677" s="195" t="s">
        <v>92</v>
      </c>
      <c r="B677" s="196">
        <v>413</v>
      </c>
      <c r="C677" s="197">
        <v>17</v>
      </c>
      <c r="D677" s="198" t="s">
        <v>44</v>
      </c>
      <c r="E677" s="199">
        <v>3001419</v>
      </c>
    </row>
    <row r="678" spans="1:5" s="194" customFormat="1" ht="23.25" customHeight="1" x14ac:dyDescent="0.2">
      <c r="A678" s="195" t="s">
        <v>92</v>
      </c>
      <c r="B678" s="196">
        <v>413</v>
      </c>
      <c r="C678" s="197">
        <v>17</v>
      </c>
      <c r="D678" s="198" t="s">
        <v>44</v>
      </c>
      <c r="E678" s="199">
        <v>3001419</v>
      </c>
    </row>
    <row r="679" spans="1:5" s="194" customFormat="1" ht="23.25" customHeight="1" x14ac:dyDescent="0.2">
      <c r="A679" s="195" t="s">
        <v>92</v>
      </c>
      <c r="B679" s="196">
        <v>413</v>
      </c>
      <c r="C679" s="197">
        <v>17</v>
      </c>
      <c r="D679" s="198" t="s">
        <v>44</v>
      </c>
      <c r="E679" s="199">
        <v>3001419</v>
      </c>
    </row>
    <row r="680" spans="1:5" s="194" customFormat="1" ht="23.25" customHeight="1" x14ac:dyDescent="0.2">
      <c r="A680" s="195" t="s">
        <v>92</v>
      </c>
      <c r="B680" s="196">
        <v>413</v>
      </c>
      <c r="C680" s="197">
        <v>17</v>
      </c>
      <c r="D680" s="198" t="s">
        <v>44</v>
      </c>
      <c r="E680" s="199">
        <v>3001419</v>
      </c>
    </row>
    <row r="681" spans="1:5" s="194" customFormat="1" ht="23.25" customHeight="1" x14ac:dyDescent="0.2">
      <c r="A681" s="195" t="s">
        <v>92</v>
      </c>
      <c r="B681" s="196">
        <v>413</v>
      </c>
      <c r="C681" s="197">
        <v>17</v>
      </c>
      <c r="D681" s="198" t="s">
        <v>44</v>
      </c>
      <c r="E681" s="199">
        <v>3001419</v>
      </c>
    </row>
    <row r="682" spans="1:5" s="194" customFormat="1" ht="23.25" customHeight="1" x14ac:dyDescent="0.2">
      <c r="A682" s="195" t="s">
        <v>92</v>
      </c>
      <c r="B682" s="196">
        <v>413</v>
      </c>
      <c r="C682" s="197">
        <v>17</v>
      </c>
      <c r="D682" s="198" t="s">
        <v>44</v>
      </c>
      <c r="E682" s="199">
        <v>3001419</v>
      </c>
    </row>
    <row r="683" spans="1:5" s="194" customFormat="1" ht="23.25" customHeight="1" x14ac:dyDescent="0.2">
      <c r="A683" s="195" t="s">
        <v>92</v>
      </c>
      <c r="B683" s="196">
        <v>413</v>
      </c>
      <c r="C683" s="197">
        <v>17</v>
      </c>
      <c r="D683" s="198" t="s">
        <v>44</v>
      </c>
      <c r="E683" s="199">
        <v>3001419</v>
      </c>
    </row>
    <row r="684" spans="1:5" s="194" customFormat="1" ht="23.25" customHeight="1" x14ac:dyDescent="0.2">
      <c r="A684" s="195" t="s">
        <v>90</v>
      </c>
      <c r="B684" s="196">
        <v>475</v>
      </c>
      <c r="C684" s="197">
        <v>15</v>
      </c>
      <c r="D684" s="198" t="s">
        <v>44</v>
      </c>
      <c r="E684" s="199">
        <v>2806193</v>
      </c>
    </row>
    <row r="685" spans="1:5" s="194" customFormat="1" ht="23.25" customHeight="1" x14ac:dyDescent="0.2">
      <c r="A685" s="195" t="s">
        <v>90</v>
      </c>
      <c r="B685" s="196">
        <v>475</v>
      </c>
      <c r="C685" s="197">
        <v>15</v>
      </c>
      <c r="D685" s="198" t="s">
        <v>44</v>
      </c>
      <c r="E685" s="199">
        <v>2806193</v>
      </c>
    </row>
    <row r="686" spans="1:5" s="194" customFormat="1" ht="23.25" customHeight="1" x14ac:dyDescent="0.2">
      <c r="A686" s="195" t="s">
        <v>90</v>
      </c>
      <c r="B686" s="196">
        <v>475</v>
      </c>
      <c r="C686" s="197">
        <v>15</v>
      </c>
      <c r="D686" s="198" t="s">
        <v>44</v>
      </c>
      <c r="E686" s="199">
        <v>2806193</v>
      </c>
    </row>
    <row r="687" spans="1:5" s="194" customFormat="1" ht="23.25" customHeight="1" x14ac:dyDescent="0.2">
      <c r="A687" s="195" t="s">
        <v>90</v>
      </c>
      <c r="B687" s="196">
        <v>475</v>
      </c>
      <c r="C687" s="197">
        <v>15</v>
      </c>
      <c r="D687" s="198" t="s">
        <v>44</v>
      </c>
      <c r="E687" s="199">
        <v>2806193</v>
      </c>
    </row>
    <row r="688" spans="1:5" s="194" customFormat="1" ht="23.25" customHeight="1" x14ac:dyDescent="0.2">
      <c r="A688" s="195" t="s">
        <v>90</v>
      </c>
      <c r="B688" s="196">
        <v>475</v>
      </c>
      <c r="C688" s="197">
        <v>15</v>
      </c>
      <c r="D688" s="198" t="s">
        <v>44</v>
      </c>
      <c r="E688" s="199">
        <v>2806193</v>
      </c>
    </row>
    <row r="689" spans="1:5" s="194" customFormat="1" ht="23.25" customHeight="1" x14ac:dyDescent="0.2">
      <c r="A689" s="195" t="s">
        <v>90</v>
      </c>
      <c r="B689" s="196">
        <v>475</v>
      </c>
      <c r="C689" s="197">
        <v>15</v>
      </c>
      <c r="D689" s="198" t="s">
        <v>44</v>
      </c>
      <c r="E689" s="199">
        <v>2806193</v>
      </c>
    </row>
    <row r="690" spans="1:5" s="194" customFormat="1" ht="23.25" customHeight="1" x14ac:dyDescent="0.2">
      <c r="A690" s="195" t="s">
        <v>90</v>
      </c>
      <c r="B690" s="196">
        <v>475</v>
      </c>
      <c r="C690" s="197">
        <v>15</v>
      </c>
      <c r="D690" s="198" t="s">
        <v>44</v>
      </c>
      <c r="E690" s="199">
        <v>2806193</v>
      </c>
    </row>
    <row r="691" spans="1:5" s="194" customFormat="1" ht="23.25" customHeight="1" x14ac:dyDescent="0.2">
      <c r="A691" s="195" t="s">
        <v>90</v>
      </c>
      <c r="B691" s="196">
        <v>475</v>
      </c>
      <c r="C691" s="197">
        <v>15</v>
      </c>
      <c r="D691" s="198" t="s">
        <v>44</v>
      </c>
      <c r="E691" s="199">
        <v>2806193</v>
      </c>
    </row>
    <row r="692" spans="1:5" s="194" customFormat="1" ht="23.25" customHeight="1" x14ac:dyDescent="0.2">
      <c r="A692" s="195" t="s">
        <v>90</v>
      </c>
      <c r="B692" s="196">
        <v>475</v>
      </c>
      <c r="C692" s="197">
        <v>15</v>
      </c>
      <c r="D692" s="198" t="s">
        <v>44</v>
      </c>
      <c r="E692" s="199">
        <v>2806193</v>
      </c>
    </row>
    <row r="693" spans="1:5" s="194" customFormat="1" ht="23.25" customHeight="1" x14ac:dyDescent="0.2">
      <c r="A693" s="195" t="s">
        <v>90</v>
      </c>
      <c r="B693" s="196">
        <v>475</v>
      </c>
      <c r="C693" s="197">
        <v>15</v>
      </c>
      <c r="D693" s="198" t="s">
        <v>44</v>
      </c>
      <c r="E693" s="199">
        <v>2806193</v>
      </c>
    </row>
    <row r="694" spans="1:5" s="194" customFormat="1" ht="23.25" customHeight="1" x14ac:dyDescent="0.2">
      <c r="A694" s="195" t="s">
        <v>90</v>
      </c>
      <c r="B694" s="196">
        <v>475</v>
      </c>
      <c r="C694" s="197">
        <v>15</v>
      </c>
      <c r="D694" s="198" t="s">
        <v>44</v>
      </c>
      <c r="E694" s="199">
        <v>2806193</v>
      </c>
    </row>
    <row r="695" spans="1:5" s="194" customFormat="1" ht="23.25" customHeight="1" x14ac:dyDescent="0.2">
      <c r="A695" s="195" t="s">
        <v>90</v>
      </c>
      <c r="B695" s="196">
        <v>475</v>
      </c>
      <c r="C695" s="197">
        <v>15</v>
      </c>
      <c r="D695" s="198" t="s">
        <v>44</v>
      </c>
      <c r="E695" s="199">
        <v>2806193</v>
      </c>
    </row>
    <row r="696" spans="1:5" s="194" customFormat="1" ht="23.25" customHeight="1" x14ac:dyDescent="0.2">
      <c r="A696" s="195" t="s">
        <v>90</v>
      </c>
      <c r="B696" s="196">
        <v>475</v>
      </c>
      <c r="C696" s="197">
        <v>15</v>
      </c>
      <c r="D696" s="198" t="s">
        <v>44</v>
      </c>
      <c r="E696" s="199">
        <v>2806193</v>
      </c>
    </row>
    <row r="697" spans="1:5" s="194" customFormat="1" ht="23.25" customHeight="1" x14ac:dyDescent="0.2">
      <c r="A697" s="195" t="s">
        <v>90</v>
      </c>
      <c r="B697" s="196">
        <v>475</v>
      </c>
      <c r="C697" s="197">
        <v>15</v>
      </c>
      <c r="D697" s="198" t="s">
        <v>44</v>
      </c>
      <c r="E697" s="199">
        <v>2806193</v>
      </c>
    </row>
    <row r="698" spans="1:5" s="194" customFormat="1" ht="23.25" customHeight="1" x14ac:dyDescent="0.2">
      <c r="A698" s="195" t="s">
        <v>90</v>
      </c>
      <c r="B698" s="196">
        <v>475</v>
      </c>
      <c r="C698" s="197">
        <v>15</v>
      </c>
      <c r="D698" s="198" t="s">
        <v>44</v>
      </c>
      <c r="E698" s="199">
        <v>2806193</v>
      </c>
    </row>
    <row r="699" spans="1:5" s="194" customFormat="1" ht="23.25" customHeight="1" x14ac:dyDescent="0.2">
      <c r="A699" s="195" t="s">
        <v>90</v>
      </c>
      <c r="B699" s="196">
        <v>475</v>
      </c>
      <c r="C699" s="197">
        <v>15</v>
      </c>
      <c r="D699" s="198" t="s">
        <v>44</v>
      </c>
      <c r="E699" s="199">
        <v>2806193</v>
      </c>
    </row>
    <row r="700" spans="1:5" s="194" customFormat="1" ht="23.25" customHeight="1" x14ac:dyDescent="0.2">
      <c r="A700" s="195" t="s">
        <v>73</v>
      </c>
      <c r="B700" s="196">
        <v>411</v>
      </c>
      <c r="C700" s="197">
        <v>27</v>
      </c>
      <c r="D700" s="198" t="s">
        <v>44</v>
      </c>
      <c r="E700" s="199">
        <v>3735415</v>
      </c>
    </row>
    <row r="701" spans="1:5" s="194" customFormat="1" ht="23.25" customHeight="1" x14ac:dyDescent="0.2">
      <c r="A701" s="195" t="s">
        <v>73</v>
      </c>
      <c r="B701" s="196">
        <v>411</v>
      </c>
      <c r="C701" s="197">
        <v>27</v>
      </c>
      <c r="D701" s="198" t="s">
        <v>44</v>
      </c>
      <c r="E701" s="199">
        <v>3735415</v>
      </c>
    </row>
    <row r="702" spans="1:5" s="194" customFormat="1" ht="23.25" customHeight="1" x14ac:dyDescent="0.2">
      <c r="A702" s="195" t="s">
        <v>73</v>
      </c>
      <c r="B702" s="196">
        <v>411</v>
      </c>
      <c r="C702" s="197">
        <v>27</v>
      </c>
      <c r="D702" s="198" t="s">
        <v>44</v>
      </c>
      <c r="E702" s="199">
        <v>3735415</v>
      </c>
    </row>
    <row r="703" spans="1:5" s="194" customFormat="1" ht="23.25" customHeight="1" x14ac:dyDescent="0.2">
      <c r="A703" s="195" t="s">
        <v>73</v>
      </c>
      <c r="B703" s="196">
        <v>411</v>
      </c>
      <c r="C703" s="197">
        <v>27</v>
      </c>
      <c r="D703" s="198" t="s">
        <v>44</v>
      </c>
      <c r="E703" s="199">
        <v>3735415</v>
      </c>
    </row>
    <row r="704" spans="1:5" s="194" customFormat="1" ht="23.25" customHeight="1" x14ac:dyDescent="0.2">
      <c r="A704" s="195" t="s">
        <v>135</v>
      </c>
      <c r="B704" s="196">
        <v>203</v>
      </c>
      <c r="C704" s="197">
        <v>16</v>
      </c>
      <c r="D704" s="198" t="s">
        <v>44</v>
      </c>
      <c r="E704" s="201">
        <v>5095306</v>
      </c>
    </row>
    <row r="705" spans="1:5" s="194" customFormat="1" ht="23.25" customHeight="1" x14ac:dyDescent="0.2">
      <c r="A705" s="195" t="s">
        <v>135</v>
      </c>
      <c r="B705" s="196">
        <v>203</v>
      </c>
      <c r="C705" s="197">
        <v>16</v>
      </c>
      <c r="D705" s="198" t="s">
        <v>44</v>
      </c>
      <c r="E705" s="201">
        <v>5095306</v>
      </c>
    </row>
    <row r="706" spans="1:5" s="194" customFormat="1" ht="23.25" customHeight="1" x14ac:dyDescent="0.2">
      <c r="A706" s="195" t="s">
        <v>135</v>
      </c>
      <c r="B706" s="196">
        <v>203</v>
      </c>
      <c r="C706" s="197">
        <v>16</v>
      </c>
      <c r="D706" s="198" t="s">
        <v>44</v>
      </c>
      <c r="E706" s="201">
        <v>5095306</v>
      </c>
    </row>
    <row r="707" spans="1:5" s="194" customFormat="1" ht="23.25" customHeight="1" x14ac:dyDescent="0.2">
      <c r="A707" s="195" t="s">
        <v>68</v>
      </c>
      <c r="B707" s="196">
        <v>419</v>
      </c>
      <c r="C707" s="197">
        <v>21</v>
      </c>
      <c r="D707" s="198" t="s">
        <v>44</v>
      </c>
      <c r="E707" s="199">
        <v>3428480</v>
      </c>
    </row>
    <row r="708" spans="1:5" s="194" customFormat="1" ht="23.25" customHeight="1" x14ac:dyDescent="0.2">
      <c r="A708" s="195" t="s">
        <v>90</v>
      </c>
      <c r="B708" s="196">
        <v>475</v>
      </c>
      <c r="C708" s="197">
        <v>15</v>
      </c>
      <c r="D708" s="198" t="s">
        <v>44</v>
      </c>
      <c r="E708" s="199">
        <v>2806193</v>
      </c>
    </row>
    <row r="709" spans="1:5" s="194" customFormat="1" ht="23.25" customHeight="1" x14ac:dyDescent="0.2">
      <c r="A709" s="195" t="s">
        <v>78</v>
      </c>
      <c r="B709" s="196">
        <v>417</v>
      </c>
      <c r="C709" s="197">
        <v>18</v>
      </c>
      <c r="D709" s="198" t="s">
        <v>44</v>
      </c>
      <c r="E709" s="199">
        <v>3099033</v>
      </c>
    </row>
    <row r="710" spans="1:5" s="194" customFormat="1" ht="23.25" customHeight="1" x14ac:dyDescent="0.2">
      <c r="A710" s="195" t="s">
        <v>78</v>
      </c>
      <c r="B710" s="196">
        <v>417</v>
      </c>
      <c r="C710" s="197">
        <v>18</v>
      </c>
      <c r="D710" s="198" t="s">
        <v>44</v>
      </c>
      <c r="E710" s="199">
        <v>3099033</v>
      </c>
    </row>
    <row r="711" spans="1:5" s="194" customFormat="1" ht="23.25" customHeight="1" x14ac:dyDescent="0.2">
      <c r="A711" s="195" t="s">
        <v>78</v>
      </c>
      <c r="B711" s="196">
        <v>417</v>
      </c>
      <c r="C711" s="197">
        <v>18</v>
      </c>
      <c r="D711" s="198" t="s">
        <v>44</v>
      </c>
      <c r="E711" s="199">
        <v>3099033</v>
      </c>
    </row>
    <row r="712" spans="1:5" s="194" customFormat="1" ht="23.25" customHeight="1" x14ac:dyDescent="0.2">
      <c r="A712" s="195" t="s">
        <v>78</v>
      </c>
      <c r="B712" s="196">
        <v>417</v>
      </c>
      <c r="C712" s="197">
        <v>18</v>
      </c>
      <c r="D712" s="198" t="s">
        <v>44</v>
      </c>
      <c r="E712" s="199">
        <v>3099033</v>
      </c>
    </row>
    <row r="713" spans="1:5" s="194" customFormat="1" ht="23.25" customHeight="1" x14ac:dyDescent="0.2">
      <c r="A713" s="195" t="s">
        <v>90</v>
      </c>
      <c r="B713" s="196">
        <v>475</v>
      </c>
      <c r="C713" s="197">
        <v>15</v>
      </c>
      <c r="D713" s="198" t="s">
        <v>44</v>
      </c>
      <c r="E713" s="199">
        <v>2806193</v>
      </c>
    </row>
    <row r="714" spans="1:5" s="194" customFormat="1" ht="23.25" customHeight="1" x14ac:dyDescent="0.2">
      <c r="A714" s="195" t="s">
        <v>78</v>
      </c>
      <c r="B714" s="196">
        <v>417</v>
      </c>
      <c r="C714" s="197">
        <v>18</v>
      </c>
      <c r="D714" s="198" t="s">
        <v>44</v>
      </c>
      <c r="E714" s="199">
        <v>3099033</v>
      </c>
    </row>
    <row r="715" spans="1:5" s="194" customFormat="1" ht="23.25" customHeight="1" x14ac:dyDescent="0.2">
      <c r="A715" s="195" t="s">
        <v>78</v>
      </c>
      <c r="B715" s="196">
        <v>417</v>
      </c>
      <c r="C715" s="197">
        <v>18</v>
      </c>
      <c r="D715" s="198" t="s">
        <v>44</v>
      </c>
      <c r="E715" s="199">
        <v>3099033</v>
      </c>
    </row>
    <row r="716" spans="1:5" s="194" customFormat="1" ht="23.25" customHeight="1" x14ac:dyDescent="0.2">
      <c r="A716" s="195" t="s">
        <v>78</v>
      </c>
      <c r="B716" s="196">
        <v>417</v>
      </c>
      <c r="C716" s="197">
        <v>18</v>
      </c>
      <c r="D716" s="198" t="s">
        <v>44</v>
      </c>
      <c r="E716" s="199">
        <v>3099033</v>
      </c>
    </row>
    <row r="717" spans="1:5" s="194" customFormat="1" ht="23.25" customHeight="1" x14ac:dyDescent="0.2">
      <c r="A717" s="195" t="s">
        <v>78</v>
      </c>
      <c r="B717" s="196">
        <v>417</v>
      </c>
      <c r="C717" s="197">
        <v>18</v>
      </c>
      <c r="D717" s="198" t="s">
        <v>44</v>
      </c>
      <c r="E717" s="199">
        <v>3099033</v>
      </c>
    </row>
    <row r="718" spans="1:5" s="194" customFormat="1" ht="23.25" customHeight="1" x14ac:dyDescent="0.2">
      <c r="A718" s="195" t="s">
        <v>78</v>
      </c>
      <c r="B718" s="196">
        <v>417</v>
      </c>
      <c r="C718" s="197">
        <v>18</v>
      </c>
      <c r="D718" s="198" t="s">
        <v>44</v>
      </c>
      <c r="E718" s="199">
        <v>3099033</v>
      </c>
    </row>
    <row r="719" spans="1:5" s="194" customFormat="1" ht="23.25" customHeight="1" x14ac:dyDescent="0.2">
      <c r="A719" s="195" t="s">
        <v>78</v>
      </c>
      <c r="B719" s="196">
        <v>417</v>
      </c>
      <c r="C719" s="197">
        <v>18</v>
      </c>
      <c r="D719" s="198" t="s">
        <v>44</v>
      </c>
      <c r="E719" s="199">
        <v>3099033</v>
      </c>
    </row>
    <row r="720" spans="1:5" s="194" customFormat="1" ht="23.25" customHeight="1" x14ac:dyDescent="0.2">
      <c r="A720" s="195" t="s">
        <v>78</v>
      </c>
      <c r="B720" s="196">
        <v>417</v>
      </c>
      <c r="C720" s="197">
        <v>18</v>
      </c>
      <c r="D720" s="198" t="s">
        <v>44</v>
      </c>
      <c r="E720" s="199">
        <v>3099033</v>
      </c>
    </row>
    <row r="721" spans="1:5" s="194" customFormat="1" ht="23.25" customHeight="1" x14ac:dyDescent="0.2">
      <c r="A721" s="195" t="s">
        <v>78</v>
      </c>
      <c r="B721" s="196">
        <v>417</v>
      </c>
      <c r="C721" s="197">
        <v>18</v>
      </c>
      <c r="D721" s="198" t="s">
        <v>44</v>
      </c>
      <c r="E721" s="199">
        <v>3099033</v>
      </c>
    </row>
    <row r="722" spans="1:5" s="194" customFormat="1" ht="23.25" customHeight="1" x14ac:dyDescent="0.2">
      <c r="A722" s="195" t="s">
        <v>90</v>
      </c>
      <c r="B722" s="196">
        <v>475</v>
      </c>
      <c r="C722" s="197">
        <v>15</v>
      </c>
      <c r="D722" s="198" t="s">
        <v>44</v>
      </c>
      <c r="E722" s="199">
        <v>2806193</v>
      </c>
    </row>
    <row r="723" spans="1:5" s="194" customFormat="1" ht="23.25" customHeight="1" x14ac:dyDescent="0.2">
      <c r="A723" s="195" t="s">
        <v>90</v>
      </c>
      <c r="B723" s="196">
        <v>475</v>
      </c>
      <c r="C723" s="197">
        <v>15</v>
      </c>
      <c r="D723" s="198" t="s">
        <v>44</v>
      </c>
      <c r="E723" s="199">
        <v>2806193</v>
      </c>
    </row>
    <row r="724" spans="1:5" s="194" customFormat="1" ht="23.25" customHeight="1" x14ac:dyDescent="0.2">
      <c r="A724" s="195" t="s">
        <v>90</v>
      </c>
      <c r="B724" s="196">
        <v>475</v>
      </c>
      <c r="C724" s="197">
        <v>15</v>
      </c>
      <c r="D724" s="198" t="s">
        <v>44</v>
      </c>
      <c r="E724" s="199">
        <v>2806193</v>
      </c>
    </row>
    <row r="725" spans="1:5" s="194" customFormat="1" ht="23.25" customHeight="1" x14ac:dyDescent="0.2">
      <c r="A725" s="195" t="s">
        <v>90</v>
      </c>
      <c r="B725" s="196">
        <v>475</v>
      </c>
      <c r="C725" s="197">
        <v>15</v>
      </c>
      <c r="D725" s="198" t="s">
        <v>44</v>
      </c>
      <c r="E725" s="199">
        <v>2806193</v>
      </c>
    </row>
    <row r="726" spans="1:5" s="194" customFormat="1" ht="23.25" customHeight="1" x14ac:dyDescent="0.2">
      <c r="A726" s="195" t="s">
        <v>90</v>
      </c>
      <c r="B726" s="196">
        <v>475</v>
      </c>
      <c r="C726" s="197">
        <v>15</v>
      </c>
      <c r="D726" s="198" t="s">
        <v>44</v>
      </c>
      <c r="E726" s="199">
        <v>2806193</v>
      </c>
    </row>
    <row r="727" spans="1:5" s="194" customFormat="1" ht="23.25" customHeight="1" x14ac:dyDescent="0.2">
      <c r="A727" s="195" t="s">
        <v>90</v>
      </c>
      <c r="B727" s="196">
        <v>475</v>
      </c>
      <c r="C727" s="197">
        <v>15</v>
      </c>
      <c r="D727" s="198" t="s">
        <v>44</v>
      </c>
      <c r="E727" s="199">
        <v>2806193</v>
      </c>
    </row>
    <row r="728" spans="1:5" s="194" customFormat="1" ht="23.25" customHeight="1" x14ac:dyDescent="0.2">
      <c r="A728" s="195" t="s">
        <v>90</v>
      </c>
      <c r="B728" s="196">
        <v>475</v>
      </c>
      <c r="C728" s="197">
        <v>15</v>
      </c>
      <c r="D728" s="198" t="s">
        <v>44</v>
      </c>
      <c r="E728" s="199">
        <v>2806193</v>
      </c>
    </row>
    <row r="729" spans="1:5" s="194" customFormat="1" ht="23.25" customHeight="1" x14ac:dyDescent="0.2">
      <c r="A729" s="195" t="s">
        <v>90</v>
      </c>
      <c r="B729" s="196">
        <v>475</v>
      </c>
      <c r="C729" s="197">
        <v>15</v>
      </c>
      <c r="D729" s="198" t="s">
        <v>44</v>
      </c>
      <c r="E729" s="199">
        <v>2806193</v>
      </c>
    </row>
    <row r="730" spans="1:5" s="194" customFormat="1" ht="23.25" customHeight="1" x14ac:dyDescent="0.2">
      <c r="A730" s="195" t="s">
        <v>90</v>
      </c>
      <c r="B730" s="196">
        <v>475</v>
      </c>
      <c r="C730" s="197">
        <v>15</v>
      </c>
      <c r="D730" s="198" t="s">
        <v>44</v>
      </c>
      <c r="E730" s="199">
        <v>2806193</v>
      </c>
    </row>
    <row r="731" spans="1:5" s="194" customFormat="1" ht="23.25" customHeight="1" x14ac:dyDescent="0.2">
      <c r="A731" s="195" t="s">
        <v>90</v>
      </c>
      <c r="B731" s="196">
        <v>475</v>
      </c>
      <c r="C731" s="197">
        <v>15</v>
      </c>
      <c r="D731" s="198" t="s">
        <v>44</v>
      </c>
      <c r="E731" s="199">
        <v>2806193</v>
      </c>
    </row>
    <row r="732" spans="1:5" s="194" customFormat="1" ht="23.25" customHeight="1" x14ac:dyDescent="0.2">
      <c r="A732" s="195" t="s">
        <v>90</v>
      </c>
      <c r="B732" s="196">
        <v>475</v>
      </c>
      <c r="C732" s="197">
        <v>15</v>
      </c>
      <c r="D732" s="198" t="s">
        <v>44</v>
      </c>
      <c r="E732" s="199">
        <v>2806193</v>
      </c>
    </row>
    <row r="733" spans="1:5" s="194" customFormat="1" ht="23.25" customHeight="1" x14ac:dyDescent="0.2">
      <c r="A733" s="195" t="s">
        <v>90</v>
      </c>
      <c r="B733" s="196">
        <v>475</v>
      </c>
      <c r="C733" s="197">
        <v>15</v>
      </c>
      <c r="D733" s="198" t="s">
        <v>44</v>
      </c>
      <c r="E733" s="199">
        <v>2806193</v>
      </c>
    </row>
    <row r="734" spans="1:5" s="194" customFormat="1" ht="23.25" customHeight="1" x14ac:dyDescent="0.2">
      <c r="A734" s="195" t="s">
        <v>90</v>
      </c>
      <c r="B734" s="196">
        <v>475</v>
      </c>
      <c r="C734" s="197">
        <v>15</v>
      </c>
      <c r="D734" s="198" t="s">
        <v>44</v>
      </c>
      <c r="E734" s="199">
        <v>2806193</v>
      </c>
    </row>
    <row r="735" spans="1:5" s="194" customFormat="1" ht="23.25" customHeight="1" x14ac:dyDescent="0.2">
      <c r="A735" s="195" t="s">
        <v>90</v>
      </c>
      <c r="B735" s="196">
        <v>475</v>
      </c>
      <c r="C735" s="197">
        <v>15</v>
      </c>
      <c r="D735" s="198" t="s">
        <v>44</v>
      </c>
      <c r="E735" s="199">
        <v>2806193</v>
      </c>
    </row>
    <row r="736" spans="1:5" s="194" customFormat="1" ht="23.25" customHeight="1" x14ac:dyDescent="0.2">
      <c r="A736" s="195" t="s">
        <v>90</v>
      </c>
      <c r="B736" s="196">
        <v>475</v>
      </c>
      <c r="C736" s="197">
        <v>15</v>
      </c>
      <c r="D736" s="198" t="s">
        <v>44</v>
      </c>
      <c r="E736" s="199">
        <v>2806193</v>
      </c>
    </row>
    <row r="737" spans="1:5" s="194" customFormat="1" ht="23.25" customHeight="1" x14ac:dyDescent="0.2">
      <c r="A737" s="195" t="s">
        <v>90</v>
      </c>
      <c r="B737" s="196">
        <v>475</v>
      </c>
      <c r="C737" s="197">
        <v>15</v>
      </c>
      <c r="D737" s="198" t="s">
        <v>44</v>
      </c>
      <c r="E737" s="199">
        <v>2806193</v>
      </c>
    </row>
    <row r="738" spans="1:5" s="194" customFormat="1" ht="23.25" customHeight="1" x14ac:dyDescent="0.2">
      <c r="A738" s="195" t="s">
        <v>90</v>
      </c>
      <c r="B738" s="196">
        <v>475</v>
      </c>
      <c r="C738" s="197">
        <v>15</v>
      </c>
      <c r="D738" s="198" t="s">
        <v>44</v>
      </c>
      <c r="E738" s="199">
        <v>2806193</v>
      </c>
    </row>
    <row r="739" spans="1:5" s="194" customFormat="1" ht="23.25" customHeight="1" x14ac:dyDescent="0.2">
      <c r="A739" s="195" t="s">
        <v>90</v>
      </c>
      <c r="B739" s="196">
        <v>475</v>
      </c>
      <c r="C739" s="197">
        <v>15</v>
      </c>
      <c r="D739" s="198" t="s">
        <v>44</v>
      </c>
      <c r="E739" s="199">
        <v>2806193</v>
      </c>
    </row>
    <row r="740" spans="1:5" s="194" customFormat="1" ht="23.25" customHeight="1" x14ac:dyDescent="0.2">
      <c r="A740" s="195" t="s">
        <v>90</v>
      </c>
      <c r="B740" s="196">
        <v>475</v>
      </c>
      <c r="C740" s="197">
        <v>15</v>
      </c>
      <c r="D740" s="198" t="s">
        <v>44</v>
      </c>
      <c r="E740" s="199">
        <v>2806193</v>
      </c>
    </row>
    <row r="741" spans="1:5" s="194" customFormat="1" ht="23.25" customHeight="1" x14ac:dyDescent="0.2">
      <c r="A741" s="195" t="s">
        <v>90</v>
      </c>
      <c r="B741" s="196">
        <v>475</v>
      </c>
      <c r="C741" s="197">
        <v>15</v>
      </c>
      <c r="D741" s="198" t="s">
        <v>44</v>
      </c>
      <c r="E741" s="199">
        <v>2806193</v>
      </c>
    </row>
    <row r="742" spans="1:5" s="194" customFormat="1" ht="23.25" customHeight="1" x14ac:dyDescent="0.2">
      <c r="A742" s="195" t="s">
        <v>90</v>
      </c>
      <c r="B742" s="196">
        <v>475</v>
      </c>
      <c r="C742" s="197">
        <v>15</v>
      </c>
      <c r="D742" s="198" t="s">
        <v>44</v>
      </c>
      <c r="E742" s="199">
        <v>2806193</v>
      </c>
    </row>
    <row r="743" spans="1:5" s="194" customFormat="1" ht="23.25" customHeight="1" x14ac:dyDescent="0.2">
      <c r="A743" s="195" t="s">
        <v>90</v>
      </c>
      <c r="B743" s="196">
        <v>475</v>
      </c>
      <c r="C743" s="197">
        <v>15</v>
      </c>
      <c r="D743" s="198" t="s">
        <v>44</v>
      </c>
      <c r="E743" s="199">
        <v>2806193</v>
      </c>
    </row>
    <row r="744" spans="1:5" s="194" customFormat="1" ht="23.25" customHeight="1" x14ac:dyDescent="0.2">
      <c r="A744" s="195" t="s">
        <v>90</v>
      </c>
      <c r="B744" s="196">
        <v>475</v>
      </c>
      <c r="C744" s="197">
        <v>15</v>
      </c>
      <c r="D744" s="198" t="s">
        <v>44</v>
      </c>
      <c r="E744" s="199">
        <v>2806193</v>
      </c>
    </row>
    <row r="745" spans="1:5" s="194" customFormat="1" ht="23.25" customHeight="1" x14ac:dyDescent="0.2">
      <c r="A745" s="195" t="s">
        <v>90</v>
      </c>
      <c r="B745" s="196">
        <v>475</v>
      </c>
      <c r="C745" s="197">
        <v>15</v>
      </c>
      <c r="D745" s="198" t="s">
        <v>44</v>
      </c>
      <c r="E745" s="199">
        <v>2806193</v>
      </c>
    </row>
    <row r="746" spans="1:5" s="194" customFormat="1" ht="23.25" customHeight="1" x14ac:dyDescent="0.2">
      <c r="A746" s="195" t="s">
        <v>90</v>
      </c>
      <c r="B746" s="196">
        <v>475</v>
      </c>
      <c r="C746" s="197">
        <v>15</v>
      </c>
      <c r="D746" s="198" t="s">
        <v>44</v>
      </c>
      <c r="E746" s="199">
        <v>2806193</v>
      </c>
    </row>
    <row r="747" spans="1:5" s="194" customFormat="1" ht="23.25" customHeight="1" x14ac:dyDescent="0.2">
      <c r="A747" s="195" t="s">
        <v>90</v>
      </c>
      <c r="B747" s="196">
        <v>475</v>
      </c>
      <c r="C747" s="197">
        <v>15</v>
      </c>
      <c r="D747" s="198" t="s">
        <v>44</v>
      </c>
      <c r="E747" s="199">
        <v>2806193</v>
      </c>
    </row>
    <row r="748" spans="1:5" s="194" customFormat="1" ht="23.25" customHeight="1" x14ac:dyDescent="0.2">
      <c r="A748" s="195" t="s">
        <v>90</v>
      </c>
      <c r="B748" s="196">
        <v>475</v>
      </c>
      <c r="C748" s="197">
        <v>15</v>
      </c>
      <c r="D748" s="198" t="s">
        <v>44</v>
      </c>
      <c r="E748" s="199">
        <v>2806193</v>
      </c>
    </row>
    <row r="749" spans="1:5" s="194" customFormat="1" ht="23.25" customHeight="1" x14ac:dyDescent="0.2">
      <c r="A749" s="195" t="s">
        <v>90</v>
      </c>
      <c r="B749" s="196">
        <v>475</v>
      </c>
      <c r="C749" s="197">
        <v>15</v>
      </c>
      <c r="D749" s="198" t="s">
        <v>44</v>
      </c>
      <c r="E749" s="199">
        <v>2806193</v>
      </c>
    </row>
    <row r="750" spans="1:5" s="194" customFormat="1" ht="23.25" customHeight="1" x14ac:dyDescent="0.2">
      <c r="A750" s="195" t="s">
        <v>90</v>
      </c>
      <c r="B750" s="196">
        <v>475</v>
      </c>
      <c r="C750" s="197">
        <v>15</v>
      </c>
      <c r="D750" s="198" t="s">
        <v>44</v>
      </c>
      <c r="E750" s="199">
        <v>2806193</v>
      </c>
    </row>
    <row r="751" spans="1:5" s="194" customFormat="1" ht="23.25" customHeight="1" x14ac:dyDescent="0.2">
      <c r="A751" s="195" t="s">
        <v>90</v>
      </c>
      <c r="B751" s="196">
        <v>475</v>
      </c>
      <c r="C751" s="197">
        <v>15</v>
      </c>
      <c r="D751" s="198" t="s">
        <v>44</v>
      </c>
      <c r="E751" s="199">
        <v>2806193</v>
      </c>
    </row>
    <row r="752" spans="1:5" s="194" customFormat="1" ht="23.25" customHeight="1" x14ac:dyDescent="0.2">
      <c r="A752" s="195" t="s">
        <v>90</v>
      </c>
      <c r="B752" s="196">
        <v>475</v>
      </c>
      <c r="C752" s="197">
        <v>15</v>
      </c>
      <c r="D752" s="198" t="s">
        <v>44</v>
      </c>
      <c r="E752" s="199">
        <v>2806193</v>
      </c>
    </row>
    <row r="753" spans="1:5" s="194" customFormat="1" ht="23.25" customHeight="1" x14ac:dyDescent="0.2">
      <c r="A753" s="195" t="s">
        <v>90</v>
      </c>
      <c r="B753" s="196">
        <v>475</v>
      </c>
      <c r="C753" s="197">
        <v>15</v>
      </c>
      <c r="D753" s="198" t="s">
        <v>44</v>
      </c>
      <c r="E753" s="199">
        <v>2806193</v>
      </c>
    </row>
    <row r="754" spans="1:5" s="194" customFormat="1" ht="23.25" customHeight="1" x14ac:dyDescent="0.2">
      <c r="A754" s="195" t="s">
        <v>90</v>
      </c>
      <c r="B754" s="196">
        <v>475</v>
      </c>
      <c r="C754" s="197">
        <v>15</v>
      </c>
      <c r="D754" s="198" t="s">
        <v>44</v>
      </c>
      <c r="E754" s="199">
        <v>2806193</v>
      </c>
    </row>
    <row r="755" spans="1:5" s="194" customFormat="1" ht="23.25" customHeight="1" x14ac:dyDescent="0.2">
      <c r="A755" s="195" t="s">
        <v>90</v>
      </c>
      <c r="B755" s="196">
        <v>475</v>
      </c>
      <c r="C755" s="197">
        <v>15</v>
      </c>
      <c r="D755" s="198" t="s">
        <v>44</v>
      </c>
      <c r="E755" s="199">
        <v>2806193</v>
      </c>
    </row>
    <row r="756" spans="1:5" s="194" customFormat="1" ht="23.25" customHeight="1" x14ac:dyDescent="0.2">
      <c r="A756" s="195" t="s">
        <v>90</v>
      </c>
      <c r="B756" s="196">
        <v>475</v>
      </c>
      <c r="C756" s="197">
        <v>15</v>
      </c>
      <c r="D756" s="198" t="s">
        <v>44</v>
      </c>
      <c r="E756" s="199">
        <v>2806193</v>
      </c>
    </row>
    <row r="757" spans="1:5" s="194" customFormat="1" ht="23.25" customHeight="1" x14ac:dyDescent="0.2">
      <c r="A757" s="195" t="s">
        <v>90</v>
      </c>
      <c r="B757" s="196">
        <v>475</v>
      </c>
      <c r="C757" s="197">
        <v>15</v>
      </c>
      <c r="D757" s="198" t="s">
        <v>44</v>
      </c>
      <c r="E757" s="199">
        <v>2806193</v>
      </c>
    </row>
    <row r="758" spans="1:5" s="194" customFormat="1" ht="23.25" customHeight="1" x14ac:dyDescent="0.2">
      <c r="A758" s="195" t="s">
        <v>90</v>
      </c>
      <c r="B758" s="196">
        <v>475</v>
      </c>
      <c r="C758" s="197">
        <v>15</v>
      </c>
      <c r="D758" s="198" t="s">
        <v>44</v>
      </c>
      <c r="E758" s="199">
        <v>2806193</v>
      </c>
    </row>
    <row r="759" spans="1:5" s="194" customFormat="1" ht="23.25" customHeight="1" x14ac:dyDescent="0.2">
      <c r="A759" s="195" t="s">
        <v>90</v>
      </c>
      <c r="B759" s="196">
        <v>475</v>
      </c>
      <c r="C759" s="197">
        <v>15</v>
      </c>
      <c r="D759" s="198" t="s">
        <v>44</v>
      </c>
      <c r="E759" s="199">
        <v>2806193</v>
      </c>
    </row>
    <row r="760" spans="1:5" s="194" customFormat="1" ht="23.25" customHeight="1" x14ac:dyDescent="0.2">
      <c r="A760" s="195" t="s">
        <v>90</v>
      </c>
      <c r="B760" s="196">
        <v>475</v>
      </c>
      <c r="C760" s="197">
        <v>15</v>
      </c>
      <c r="D760" s="198" t="s">
        <v>44</v>
      </c>
      <c r="E760" s="199">
        <v>2806193</v>
      </c>
    </row>
    <row r="761" spans="1:5" s="194" customFormat="1" ht="23.25" customHeight="1" x14ac:dyDescent="0.2">
      <c r="A761" s="195" t="s">
        <v>90</v>
      </c>
      <c r="B761" s="196">
        <v>475</v>
      </c>
      <c r="C761" s="197">
        <v>15</v>
      </c>
      <c r="D761" s="198" t="s">
        <v>44</v>
      </c>
      <c r="E761" s="199">
        <v>2806193</v>
      </c>
    </row>
    <row r="762" spans="1:5" s="194" customFormat="1" ht="23.25" customHeight="1" x14ac:dyDescent="0.2">
      <c r="A762" s="195" t="s">
        <v>136</v>
      </c>
      <c r="B762" s="196">
        <v>480</v>
      </c>
      <c r="C762" s="197">
        <v>15</v>
      </c>
      <c r="D762" s="198" t="s">
        <v>31</v>
      </c>
      <c r="E762" s="199">
        <v>2806193</v>
      </c>
    </row>
    <row r="763" spans="1:5" s="194" customFormat="1" ht="23.25" customHeight="1" x14ac:dyDescent="0.2">
      <c r="A763" s="195" t="s">
        <v>136</v>
      </c>
      <c r="B763" s="196">
        <v>480</v>
      </c>
      <c r="C763" s="197">
        <v>15</v>
      </c>
      <c r="D763" s="198" t="s">
        <v>60</v>
      </c>
      <c r="E763" s="199">
        <v>2806193</v>
      </c>
    </row>
    <row r="764" spans="1:5" s="194" customFormat="1" ht="23.25" customHeight="1" x14ac:dyDescent="0.2">
      <c r="A764" s="195" t="s">
        <v>137</v>
      </c>
      <c r="B764" s="196">
        <v>6</v>
      </c>
      <c r="C764" s="197">
        <v>5</v>
      </c>
      <c r="D764" s="198" t="s">
        <v>138</v>
      </c>
      <c r="E764" s="199">
        <v>7996220</v>
      </c>
    </row>
    <row r="765" spans="1:5" s="194" customFormat="1" ht="23.25" customHeight="1" x14ac:dyDescent="0.2">
      <c r="A765" s="195" t="s">
        <v>50</v>
      </c>
      <c r="B765" s="196">
        <v>105</v>
      </c>
      <c r="C765" s="197">
        <v>5</v>
      </c>
      <c r="D765" s="198" t="s">
        <v>31</v>
      </c>
      <c r="E765" s="199">
        <v>7996220</v>
      </c>
    </row>
    <row r="766" spans="1:5" s="194" customFormat="1" ht="23.25" customHeight="1" x14ac:dyDescent="0.2">
      <c r="A766" s="195" t="s">
        <v>56</v>
      </c>
      <c r="B766" s="196">
        <v>222</v>
      </c>
      <c r="C766" s="197">
        <v>26</v>
      </c>
      <c r="D766" s="198" t="s">
        <v>31</v>
      </c>
      <c r="E766" s="199">
        <v>6373321</v>
      </c>
    </row>
    <row r="767" spans="1:5" s="194" customFormat="1" ht="23.25" customHeight="1" x14ac:dyDescent="0.2">
      <c r="A767" s="195" t="s">
        <v>56</v>
      </c>
      <c r="B767" s="197">
        <v>222</v>
      </c>
      <c r="C767" s="197">
        <v>26</v>
      </c>
      <c r="D767" s="198" t="s">
        <v>55</v>
      </c>
      <c r="E767" s="199">
        <v>6373321</v>
      </c>
    </row>
    <row r="768" spans="1:5" s="194" customFormat="1" ht="23.25" customHeight="1" x14ac:dyDescent="0.2">
      <c r="A768" s="195" t="s">
        <v>56</v>
      </c>
      <c r="B768" s="196">
        <v>222</v>
      </c>
      <c r="C768" s="197">
        <v>26</v>
      </c>
      <c r="D768" s="198" t="s">
        <v>131</v>
      </c>
      <c r="E768" s="199">
        <v>6373321</v>
      </c>
    </row>
    <row r="769" spans="1:5" s="194" customFormat="1" ht="23.25" customHeight="1" x14ac:dyDescent="0.2">
      <c r="A769" s="195" t="s">
        <v>56</v>
      </c>
      <c r="B769" s="196">
        <v>222</v>
      </c>
      <c r="C769" s="197">
        <v>28</v>
      </c>
      <c r="D769" s="198" t="s">
        <v>131</v>
      </c>
      <c r="E769" s="202">
        <v>6546876</v>
      </c>
    </row>
    <row r="770" spans="1:5" s="194" customFormat="1" ht="23.25" customHeight="1" x14ac:dyDescent="0.2">
      <c r="A770" s="195" t="s">
        <v>56</v>
      </c>
      <c r="B770" s="197">
        <v>222</v>
      </c>
      <c r="C770" s="197">
        <v>26</v>
      </c>
      <c r="D770" s="198" t="s">
        <v>51</v>
      </c>
      <c r="E770" s="199">
        <v>6373321</v>
      </c>
    </row>
    <row r="771" spans="1:5" s="194" customFormat="1" ht="23.25" customHeight="1" x14ac:dyDescent="0.2">
      <c r="A771" s="195" t="s">
        <v>66</v>
      </c>
      <c r="B771" s="197">
        <v>219</v>
      </c>
      <c r="C771" s="197">
        <v>14</v>
      </c>
      <c r="D771" s="198" t="s">
        <v>60</v>
      </c>
      <c r="E771" s="199">
        <v>5040810</v>
      </c>
    </row>
    <row r="772" spans="1:5" s="194" customFormat="1" ht="23.25" customHeight="1" x14ac:dyDescent="0.2">
      <c r="A772" s="195" t="s">
        <v>56</v>
      </c>
      <c r="B772" s="197">
        <v>222</v>
      </c>
      <c r="C772" s="197">
        <v>24</v>
      </c>
      <c r="D772" s="198" t="s">
        <v>54</v>
      </c>
      <c r="E772" s="199">
        <v>5948029</v>
      </c>
    </row>
    <row r="773" spans="1:5" s="194" customFormat="1" ht="23.25" customHeight="1" x14ac:dyDescent="0.2">
      <c r="A773" s="195" t="s">
        <v>56</v>
      </c>
      <c r="B773" s="197">
        <v>222</v>
      </c>
      <c r="C773" s="197">
        <v>24</v>
      </c>
      <c r="D773" s="198" t="s">
        <v>54</v>
      </c>
      <c r="E773" s="199">
        <v>5948029</v>
      </c>
    </row>
    <row r="774" spans="1:5" s="194" customFormat="1" ht="23.25" customHeight="1" x14ac:dyDescent="0.2">
      <c r="A774" s="195" t="s">
        <v>56</v>
      </c>
      <c r="B774" s="197">
        <v>222</v>
      </c>
      <c r="C774" s="197">
        <v>24</v>
      </c>
      <c r="D774" s="198" t="s">
        <v>54</v>
      </c>
      <c r="E774" s="199">
        <v>5948029</v>
      </c>
    </row>
    <row r="775" spans="1:5" s="194" customFormat="1" ht="23.25" customHeight="1" x14ac:dyDescent="0.2">
      <c r="A775" s="195" t="s">
        <v>56</v>
      </c>
      <c r="B775" s="197">
        <v>222</v>
      </c>
      <c r="C775" s="197">
        <v>22</v>
      </c>
      <c r="D775" s="198" t="s">
        <v>51</v>
      </c>
      <c r="E775" s="199">
        <v>5897967</v>
      </c>
    </row>
    <row r="776" spans="1:5" s="194" customFormat="1" ht="23.25" customHeight="1" x14ac:dyDescent="0.2">
      <c r="A776" s="195" t="s">
        <v>66</v>
      </c>
      <c r="B776" s="197">
        <v>219</v>
      </c>
      <c r="C776" s="197">
        <v>17</v>
      </c>
      <c r="D776" s="198" t="s">
        <v>37</v>
      </c>
      <c r="E776" s="199">
        <v>5127110</v>
      </c>
    </row>
    <row r="777" spans="1:5" s="194" customFormat="1" ht="23.25" customHeight="1" x14ac:dyDescent="0.2">
      <c r="A777" s="195" t="s">
        <v>56</v>
      </c>
      <c r="B777" s="197">
        <v>222</v>
      </c>
      <c r="C777" s="197">
        <v>22</v>
      </c>
      <c r="D777" s="198" t="s">
        <v>132</v>
      </c>
      <c r="E777" s="199">
        <v>5897967</v>
      </c>
    </row>
    <row r="778" spans="1:5" s="194" customFormat="1" ht="23.25" customHeight="1" x14ac:dyDescent="0.2">
      <c r="A778" s="195" t="s">
        <v>56</v>
      </c>
      <c r="B778" s="197">
        <v>222</v>
      </c>
      <c r="C778" s="197">
        <v>20</v>
      </c>
      <c r="D778" s="198" t="s">
        <v>55</v>
      </c>
      <c r="E778" s="199">
        <v>5595190</v>
      </c>
    </row>
    <row r="779" spans="1:5" s="194" customFormat="1" ht="23.25" customHeight="1" x14ac:dyDescent="0.2">
      <c r="A779" s="195" t="s">
        <v>56</v>
      </c>
      <c r="B779" s="197">
        <v>222</v>
      </c>
      <c r="C779" s="197">
        <v>20</v>
      </c>
      <c r="D779" s="198" t="s">
        <v>138</v>
      </c>
      <c r="E779" s="199">
        <v>5595190</v>
      </c>
    </row>
    <row r="780" spans="1:5" s="194" customFormat="1" ht="23.25" customHeight="1" x14ac:dyDescent="0.2">
      <c r="A780" s="195" t="s">
        <v>66</v>
      </c>
      <c r="B780" s="197">
        <v>219</v>
      </c>
      <c r="C780" s="197">
        <v>17</v>
      </c>
      <c r="D780" s="198" t="s">
        <v>55</v>
      </c>
      <c r="E780" s="199">
        <v>5127110</v>
      </c>
    </row>
    <row r="781" spans="1:5" ht="21.75" customHeight="1" thickBot="1" x14ac:dyDescent="0.25">
      <c r="A781" s="203"/>
      <c r="B781" s="203"/>
      <c r="C781" s="203"/>
      <c r="D781" s="203"/>
      <c r="E781" s="203"/>
    </row>
    <row r="782" spans="1:5" s="165" customFormat="1" ht="13.5" customHeight="1" thickBot="1" x14ac:dyDescent="0.25">
      <c r="A782" s="205"/>
      <c r="B782" s="206"/>
      <c r="C782" s="207"/>
      <c r="D782" s="208"/>
      <c r="E782" s="209"/>
    </row>
    <row r="783" spans="1:5" s="165" customFormat="1" ht="13.5" customHeight="1" x14ac:dyDescent="0.2">
      <c r="A783" s="210"/>
      <c r="B783" s="206"/>
      <c r="C783" s="211"/>
      <c r="D783" s="212"/>
      <c r="E783" s="213" t="e">
        <f>COUNTIF(#REF!,"VACACIONES")</f>
        <v>#REF!</v>
      </c>
    </row>
    <row r="784" spans="1:5" s="165" customFormat="1" ht="13.5" customHeight="1" x14ac:dyDescent="0.2">
      <c r="A784" s="210"/>
      <c r="B784" s="206"/>
      <c r="C784" s="211"/>
      <c r="D784" s="214"/>
      <c r="E784" s="215" t="e">
        <f>COUNTIF(#REF!,"SUSPENSIÓN DEL SERVICIO POR INVESTIGACIÓN")</f>
        <v>#REF!</v>
      </c>
    </row>
    <row r="785" spans="1:5" s="165" customFormat="1" ht="13.5" customHeight="1" x14ac:dyDescent="0.2">
      <c r="A785" s="210"/>
      <c r="B785" s="206"/>
      <c r="C785" s="211"/>
      <c r="D785" s="214"/>
      <c r="E785" s="215" t="e">
        <f>COUNTIF(#REF!,"SUSPENSIÓN DEL SERVICIO POR SANCIÓN DISCIPLINARIA")</f>
        <v>#REF!</v>
      </c>
    </row>
    <row r="786" spans="1:5" s="165" customFormat="1" x14ac:dyDescent="0.2">
      <c r="A786" s="210"/>
      <c r="B786" s="206"/>
      <c r="C786" s="211"/>
      <c r="D786" s="214"/>
      <c r="E786" s="215" t="e">
        <f>COUNTIF(#REF!,"SUSPENSIÓN DEL SERVICIO POR ORDEN JUDICIAL")</f>
        <v>#REF!</v>
      </c>
    </row>
    <row r="787" spans="1:5" s="165" customFormat="1" x14ac:dyDescent="0.2">
      <c r="A787" s="210"/>
      <c r="B787" s="206"/>
      <c r="C787" s="211"/>
      <c r="D787" s="216"/>
      <c r="E787" s="215" t="e">
        <f>COUNTIF(#REF!,"SERVICIO ACTIVO")</f>
        <v>#REF!</v>
      </c>
    </row>
    <row r="788" spans="1:5" s="165" customFormat="1" x14ac:dyDescent="0.2">
      <c r="A788" s="210"/>
      <c r="B788" s="206"/>
      <c r="C788" s="207"/>
      <c r="D788" s="217"/>
      <c r="E788" s="215" t="e">
        <f>COUNTIF(#REF!,"LICENCIA DE MATERNIDAD O PATERNIDAD")</f>
        <v>#REF!</v>
      </c>
    </row>
    <row r="789" spans="1:5" s="165" customFormat="1" x14ac:dyDescent="0.2">
      <c r="A789" s="218"/>
      <c r="B789" s="206"/>
      <c r="C789" s="207"/>
      <c r="D789" s="214"/>
      <c r="E789" s="215" t="e">
        <f>COUNTIF(#REF!,"LICENCIA POR ENFERMEDAD")</f>
        <v>#REF!</v>
      </c>
    </row>
    <row r="790" spans="1:5" s="165" customFormat="1" x14ac:dyDescent="0.2">
      <c r="A790" s="218"/>
      <c r="B790" s="206"/>
      <c r="C790" s="207"/>
      <c r="D790" s="214"/>
      <c r="E790" s="215" t="e">
        <f>COUNTIF(#REF!,"LICENCIA PARA PRESTAR SERVICIO MILITAR")</f>
        <v>#REF!</v>
      </c>
    </row>
    <row r="791" spans="1:5" s="165" customFormat="1" x14ac:dyDescent="0.2">
      <c r="A791" s="218"/>
      <c r="B791" s="206"/>
      <c r="C791" s="207"/>
      <c r="E791" s="215" t="e">
        <f>COUNTIF(#REF!,"LICENCIA ORDINARIA")</f>
        <v>#REF!</v>
      </c>
    </row>
    <row r="792" spans="1:5" s="165" customFormat="1" x14ac:dyDescent="0.2">
      <c r="A792" s="210"/>
      <c r="B792" s="206"/>
      <c r="C792" s="207"/>
      <c r="D792" s="214"/>
      <c r="E792" s="215" t="e">
        <f>COUNTIF(#REF!,"ENCARGO POR VACANCIA TEMPORAL EN EMPLEO DE CARRERA")</f>
        <v>#REF!</v>
      </c>
    </row>
    <row r="793" spans="1:5" s="165" customFormat="1" x14ac:dyDescent="0.2">
      <c r="A793" s="210"/>
      <c r="B793" s="206"/>
      <c r="C793" s="207"/>
      <c r="D793" s="214"/>
      <c r="E793" s="215" t="e">
        <f>COUNTIF(#REF!,"ENCARGO POR VACANCIA TEMPORAL EN EMPLEO DE LIBRE NOMBRAMIENTO O DE PERIODO")</f>
        <v>#REF!</v>
      </c>
    </row>
    <row r="794" spans="1:5" s="165" customFormat="1" ht="13.5" customHeight="1" x14ac:dyDescent="0.2">
      <c r="A794" s="219"/>
      <c r="B794" s="220"/>
      <c r="C794" s="220"/>
      <c r="D794" s="214"/>
      <c r="E794" s="215" t="e">
        <f>COUNTIF(#REF!,"ENCARGO POR VACANCIA DEFINITIVA EN EMPLEO DE CARRERA")</f>
        <v>#REF!</v>
      </c>
    </row>
    <row r="795" spans="1:5" s="165" customFormat="1" x14ac:dyDescent="0.2">
      <c r="B795" s="180"/>
      <c r="C795" s="180"/>
      <c r="E795" s="215" t="e">
        <f>COUNTIF(#REF!,"ENCARGO POR VACANCIA DEFINITIVA EN EMPLEO DE LIBRE NOMBRAMIENTO O DE PERIODO")</f>
        <v>#REF!</v>
      </c>
    </row>
    <row r="796" spans="1:5" s="165" customFormat="1" x14ac:dyDescent="0.2">
      <c r="B796" s="180"/>
      <c r="C796" s="180"/>
      <c r="E796" s="215" t="e">
        <f>COUNTIF(#REF!,"EN COMISION PARA DESEMPEÑAR CARGO DE LIBRE NOMBRAMIENTO O DE PERIODO")</f>
        <v>#REF!</v>
      </c>
    </row>
    <row r="797" spans="1:5" s="165" customFormat="1" x14ac:dyDescent="0.2">
      <c r="B797" s="180"/>
      <c r="C797" s="180"/>
      <c r="E797" s="215" t="e">
        <f>COUNTIF(#REF!,"EN COMISION PARA ATENDER INVITACIONES DEL EXTRANJERO")</f>
        <v>#REF!</v>
      </c>
    </row>
    <row r="798" spans="1:5" s="165" customFormat="1" x14ac:dyDescent="0.2">
      <c r="B798" s="180"/>
      <c r="C798" s="180"/>
      <c r="E798" s="215" t="e">
        <f>COUNTIF(#REF!,"EN COMISION PARA ADELANTAR ESTUDIOS")</f>
        <v>#REF!</v>
      </c>
    </row>
    <row r="799" spans="1:5" s="165" customFormat="1" ht="13.5" thickBot="1" x14ac:dyDescent="0.25">
      <c r="B799" s="180"/>
      <c r="C799" s="180"/>
      <c r="E799" s="221" t="e">
        <f>COUNTIF(#REF!,"EN COMISION DE SERVICIOS")</f>
        <v>#REF!</v>
      </c>
    </row>
    <row r="800" spans="1:5" s="165" customFormat="1" ht="13.5" thickBot="1" x14ac:dyDescent="0.25">
      <c r="B800" s="180"/>
      <c r="C800" s="180"/>
      <c r="E800" s="221" t="e">
        <f>COUNTIF(#REF!,"")</f>
        <v>#REF!</v>
      </c>
    </row>
    <row r="801" spans="2:5" s="165" customFormat="1" ht="13.5" thickBot="1" x14ac:dyDescent="0.25">
      <c r="B801" s="180"/>
      <c r="C801" s="180"/>
      <c r="E801" s="222" t="e">
        <f>SUM(E782:E800)</f>
        <v>#REF!</v>
      </c>
    </row>
    <row r="11727" spans="2:3" s="165" customFormat="1" x14ac:dyDescent="0.2">
      <c r="B11727" s="180"/>
      <c r="C11727" s="180"/>
    </row>
    <row r="11728" spans="2:3" s="165" customFormat="1" x14ac:dyDescent="0.2">
      <c r="B11728" s="180"/>
      <c r="C11728" s="180"/>
    </row>
    <row r="11729" spans="2:3" s="165" customFormat="1" x14ac:dyDescent="0.2">
      <c r="B11729" s="180"/>
      <c r="C11729" s="180"/>
    </row>
    <row r="11730" spans="2:3" s="165" customFormat="1" x14ac:dyDescent="0.2">
      <c r="B11730" s="180"/>
      <c r="C11730" s="180"/>
    </row>
    <row r="11731" spans="2:3" s="165" customFormat="1" x14ac:dyDescent="0.2">
      <c r="B11731" s="180"/>
      <c r="C11731" s="180"/>
    </row>
    <row r="11732" spans="2:3" s="165" customFormat="1" x14ac:dyDescent="0.2">
      <c r="B11732" s="180"/>
      <c r="C11732" s="180"/>
    </row>
    <row r="11733" spans="2:3" s="165" customFormat="1" x14ac:dyDescent="0.2">
      <c r="B11733" s="180"/>
      <c r="C11733" s="180"/>
    </row>
    <row r="11734" spans="2:3" s="165" customFormat="1" x14ac:dyDescent="0.2">
      <c r="B11734" s="180"/>
      <c r="C11734" s="180"/>
    </row>
    <row r="11735" spans="2:3" s="165" customFormat="1" x14ac:dyDescent="0.2">
      <c r="B11735" s="180"/>
      <c r="C11735" s="180"/>
    </row>
    <row r="11736" spans="2:3" s="165" customFormat="1" x14ac:dyDescent="0.2">
      <c r="B11736" s="180"/>
      <c r="C11736" s="180"/>
    </row>
    <row r="11737" spans="2:3" s="165" customFormat="1" x14ac:dyDescent="0.2">
      <c r="B11737" s="180"/>
      <c r="C11737" s="180"/>
    </row>
    <row r="11738" spans="2:3" s="165" customFormat="1" x14ac:dyDescent="0.2">
      <c r="B11738" s="180"/>
      <c r="C11738" s="180"/>
    </row>
    <row r="11739" spans="2:3" s="165" customFormat="1" x14ac:dyDescent="0.2">
      <c r="B11739" s="180"/>
      <c r="C11739" s="180"/>
    </row>
    <row r="11740" spans="2:3" s="165" customFormat="1" x14ac:dyDescent="0.2">
      <c r="B11740" s="180"/>
      <c r="C11740" s="180"/>
    </row>
    <row r="11741" spans="2:3" s="165" customFormat="1" x14ac:dyDescent="0.2">
      <c r="B11741" s="180"/>
      <c r="C11741" s="180"/>
    </row>
    <row r="11742" spans="2:3" s="165" customFormat="1" x14ac:dyDescent="0.2">
      <c r="B11742" s="180"/>
      <c r="C11742" s="180"/>
    </row>
    <row r="11743" spans="2:3" s="165" customFormat="1" x14ac:dyDescent="0.2">
      <c r="B11743" s="180"/>
      <c r="C11743" s="180"/>
    </row>
    <row r="11744" spans="2:3" s="165" customFormat="1" x14ac:dyDescent="0.2">
      <c r="B11744" s="180"/>
      <c r="C11744" s="180"/>
    </row>
    <row r="11745" spans="2:3" s="165" customFormat="1" x14ac:dyDescent="0.2">
      <c r="B11745" s="180"/>
      <c r="C11745" s="180"/>
    </row>
    <row r="11746" spans="2:3" s="165" customFormat="1" x14ac:dyDescent="0.2">
      <c r="B11746" s="180"/>
      <c r="C11746" s="180"/>
    </row>
    <row r="11747" spans="2:3" s="165" customFormat="1" x14ac:dyDescent="0.2">
      <c r="B11747" s="180"/>
      <c r="C11747" s="180"/>
    </row>
    <row r="11748" spans="2:3" s="165" customFormat="1" x14ac:dyDescent="0.2">
      <c r="B11748" s="180"/>
      <c r="C11748" s="180"/>
    </row>
    <row r="11749" spans="2:3" s="165" customFormat="1" x14ac:dyDescent="0.2">
      <c r="B11749" s="180"/>
      <c r="C11749" s="180"/>
    </row>
    <row r="11750" spans="2:3" s="165" customFormat="1" x14ac:dyDescent="0.2">
      <c r="B11750" s="180"/>
      <c r="C11750" s="180"/>
    </row>
    <row r="11751" spans="2:3" s="165" customFormat="1" x14ac:dyDescent="0.2">
      <c r="B11751" s="180"/>
      <c r="C11751" s="180"/>
    </row>
    <row r="11752" spans="2:3" s="165" customFormat="1" x14ac:dyDescent="0.2">
      <c r="B11752" s="180"/>
      <c r="C11752" s="180"/>
    </row>
    <row r="11753" spans="2:3" s="165" customFormat="1" x14ac:dyDescent="0.2">
      <c r="B11753" s="180"/>
      <c r="C11753" s="180"/>
    </row>
    <row r="11754" spans="2:3" s="165" customFormat="1" x14ac:dyDescent="0.2">
      <c r="B11754" s="180"/>
      <c r="C11754" s="180"/>
    </row>
    <row r="11755" spans="2:3" s="165" customFormat="1" x14ac:dyDescent="0.2">
      <c r="B11755" s="180"/>
      <c r="C11755" s="180"/>
    </row>
    <row r="11756" spans="2:3" s="165" customFormat="1" x14ac:dyDescent="0.2">
      <c r="B11756" s="180"/>
      <c r="C11756" s="180"/>
    </row>
    <row r="11757" spans="2:3" s="165" customFormat="1" x14ac:dyDescent="0.2">
      <c r="B11757" s="180"/>
      <c r="C11757" s="180"/>
    </row>
    <row r="11758" spans="2:3" s="165" customFormat="1" x14ac:dyDescent="0.2">
      <c r="B11758" s="180"/>
      <c r="C11758" s="180"/>
    </row>
    <row r="11759" spans="2:3" s="165" customFormat="1" x14ac:dyDescent="0.2">
      <c r="B11759" s="180"/>
      <c r="C11759" s="180"/>
    </row>
    <row r="11760" spans="2:3" s="165" customFormat="1" x14ac:dyDescent="0.2">
      <c r="B11760" s="180"/>
      <c r="C11760" s="180"/>
    </row>
    <row r="11761" spans="2:3" s="165" customFormat="1" x14ac:dyDescent="0.2">
      <c r="B11761" s="180"/>
      <c r="C11761" s="180"/>
    </row>
    <row r="11762" spans="2:3" s="165" customFormat="1" x14ac:dyDescent="0.2">
      <c r="B11762" s="180"/>
      <c r="C11762" s="180"/>
    </row>
    <row r="11763" spans="2:3" s="165" customFormat="1" x14ac:dyDescent="0.2">
      <c r="B11763" s="180"/>
      <c r="C11763" s="180"/>
    </row>
    <row r="11764" spans="2:3" s="165" customFormat="1" x14ac:dyDescent="0.2">
      <c r="B11764" s="180"/>
      <c r="C11764" s="180"/>
    </row>
    <row r="11765" spans="2:3" s="165" customFormat="1" x14ac:dyDescent="0.2">
      <c r="B11765" s="180"/>
      <c r="C11765" s="180"/>
    </row>
    <row r="11766" spans="2:3" s="165" customFormat="1" x14ac:dyDescent="0.2">
      <c r="B11766" s="180"/>
      <c r="C11766" s="180"/>
    </row>
    <row r="11767" spans="2:3" s="165" customFormat="1" x14ac:dyDescent="0.2">
      <c r="B11767" s="180"/>
      <c r="C11767" s="180"/>
    </row>
    <row r="11768" spans="2:3" s="165" customFormat="1" x14ac:dyDescent="0.2">
      <c r="B11768" s="180"/>
      <c r="C11768" s="180"/>
    </row>
    <row r="11769" spans="2:3" s="165" customFormat="1" x14ac:dyDescent="0.2">
      <c r="B11769" s="180"/>
      <c r="C11769" s="180"/>
    </row>
    <row r="11770" spans="2:3" s="165" customFormat="1" x14ac:dyDescent="0.2">
      <c r="B11770" s="180"/>
      <c r="C11770" s="180"/>
    </row>
    <row r="11771" spans="2:3" s="165" customFormat="1" x14ac:dyDescent="0.2">
      <c r="B11771" s="180"/>
      <c r="C11771" s="180"/>
    </row>
    <row r="11772" spans="2:3" s="165" customFormat="1" x14ac:dyDescent="0.2">
      <c r="B11772" s="180"/>
      <c r="C11772" s="180"/>
    </row>
    <row r="11773" spans="2:3" s="165" customFormat="1" x14ac:dyDescent="0.2">
      <c r="B11773" s="180"/>
      <c r="C11773" s="180"/>
    </row>
    <row r="11774" spans="2:3" s="165" customFormat="1" x14ac:dyDescent="0.2">
      <c r="B11774" s="180"/>
      <c r="C11774" s="180"/>
    </row>
    <row r="11775" spans="2:3" s="165" customFormat="1" x14ac:dyDescent="0.2">
      <c r="B11775" s="180"/>
      <c r="C11775" s="180"/>
    </row>
    <row r="11776" spans="2:3" s="165" customFormat="1" x14ac:dyDescent="0.2">
      <c r="B11776" s="180"/>
      <c r="C11776" s="180"/>
    </row>
    <row r="11777" spans="2:3" s="165" customFormat="1" x14ac:dyDescent="0.2">
      <c r="B11777" s="180"/>
      <c r="C11777" s="180"/>
    </row>
    <row r="11778" spans="2:3" s="165" customFormat="1" x14ac:dyDescent="0.2">
      <c r="B11778" s="180"/>
      <c r="C11778" s="180"/>
    </row>
    <row r="11779" spans="2:3" s="165" customFormat="1" x14ac:dyDescent="0.2">
      <c r="B11779" s="180"/>
      <c r="C11779" s="180"/>
    </row>
    <row r="11780" spans="2:3" s="165" customFormat="1" x14ac:dyDescent="0.2">
      <c r="B11780" s="180"/>
      <c r="C11780" s="180"/>
    </row>
    <row r="11781" spans="2:3" s="165" customFormat="1" x14ac:dyDescent="0.2">
      <c r="B11781" s="180"/>
      <c r="C11781" s="180"/>
    </row>
    <row r="11782" spans="2:3" s="165" customFormat="1" x14ac:dyDescent="0.2">
      <c r="B11782" s="180"/>
      <c r="C11782" s="180"/>
    </row>
    <row r="11783" spans="2:3" s="165" customFormat="1" x14ac:dyDescent="0.2">
      <c r="B11783" s="180"/>
      <c r="C11783" s="180"/>
    </row>
    <row r="11784" spans="2:3" s="165" customFormat="1" x14ac:dyDescent="0.2">
      <c r="B11784" s="180"/>
      <c r="C11784" s="180"/>
    </row>
    <row r="11785" spans="2:3" s="165" customFormat="1" x14ac:dyDescent="0.2">
      <c r="B11785" s="180"/>
      <c r="C11785" s="180"/>
    </row>
    <row r="11786" spans="2:3" s="165" customFormat="1" x14ac:dyDescent="0.2">
      <c r="B11786" s="180"/>
      <c r="C11786" s="180"/>
    </row>
    <row r="11787" spans="2:3" s="165" customFormat="1" x14ac:dyDescent="0.2">
      <c r="B11787" s="180"/>
      <c r="C11787" s="180"/>
    </row>
    <row r="11788" spans="2:3" s="165" customFormat="1" x14ac:dyDescent="0.2">
      <c r="B11788" s="180"/>
      <c r="C11788" s="180"/>
    </row>
    <row r="11789" spans="2:3" s="165" customFormat="1" x14ac:dyDescent="0.2">
      <c r="B11789" s="180"/>
      <c r="C11789" s="180"/>
    </row>
    <row r="11790" spans="2:3" s="165" customFormat="1" x14ac:dyDescent="0.2">
      <c r="B11790" s="180"/>
      <c r="C11790" s="180"/>
    </row>
    <row r="11791" spans="2:3" s="165" customFormat="1" x14ac:dyDescent="0.2">
      <c r="B11791" s="180"/>
      <c r="C11791" s="180"/>
    </row>
    <row r="11792" spans="2:3" s="165" customFormat="1" x14ac:dyDescent="0.2">
      <c r="B11792" s="180"/>
      <c r="C11792" s="180"/>
    </row>
    <row r="11793" spans="2:3" s="165" customFormat="1" x14ac:dyDescent="0.2">
      <c r="B11793" s="180"/>
      <c r="C11793" s="180"/>
    </row>
    <row r="11794" spans="2:3" s="165" customFormat="1" x14ac:dyDescent="0.2">
      <c r="B11794" s="180"/>
      <c r="C11794" s="180"/>
    </row>
    <row r="11795" spans="2:3" s="165" customFormat="1" x14ac:dyDescent="0.2">
      <c r="B11795" s="180"/>
      <c r="C11795" s="180"/>
    </row>
    <row r="11796" spans="2:3" s="165" customFormat="1" x14ac:dyDescent="0.2">
      <c r="B11796" s="180"/>
      <c r="C11796" s="180"/>
    </row>
    <row r="11797" spans="2:3" s="165" customFormat="1" x14ac:dyDescent="0.2">
      <c r="B11797" s="180"/>
      <c r="C11797" s="180"/>
    </row>
    <row r="11798" spans="2:3" s="165" customFormat="1" x14ac:dyDescent="0.2">
      <c r="B11798" s="180"/>
      <c r="C11798" s="180"/>
    </row>
    <row r="11799" spans="2:3" s="165" customFormat="1" x14ac:dyDescent="0.2">
      <c r="B11799" s="180"/>
      <c r="C11799" s="180"/>
    </row>
    <row r="11800" spans="2:3" s="165" customFormat="1" x14ac:dyDescent="0.2">
      <c r="B11800" s="180"/>
      <c r="C11800" s="180"/>
    </row>
    <row r="11801" spans="2:3" s="165" customFormat="1" x14ac:dyDescent="0.2">
      <c r="B11801" s="180"/>
      <c r="C11801" s="180"/>
    </row>
    <row r="11802" spans="2:3" s="165" customFormat="1" x14ac:dyDescent="0.2">
      <c r="B11802" s="180"/>
      <c r="C11802" s="180"/>
    </row>
    <row r="11803" spans="2:3" s="165" customFormat="1" x14ac:dyDescent="0.2">
      <c r="B11803" s="180"/>
      <c r="C11803" s="180"/>
    </row>
    <row r="11804" spans="2:3" s="165" customFormat="1" x14ac:dyDescent="0.2">
      <c r="B11804" s="180"/>
      <c r="C11804" s="180"/>
    </row>
    <row r="11805" spans="2:3" s="165" customFormat="1" x14ac:dyDescent="0.2">
      <c r="B11805" s="180"/>
      <c r="C11805" s="180"/>
    </row>
    <row r="11806" spans="2:3" s="165" customFormat="1" x14ac:dyDescent="0.2">
      <c r="B11806" s="180"/>
      <c r="C11806" s="180"/>
    </row>
    <row r="11807" spans="2:3" s="165" customFormat="1" x14ac:dyDescent="0.2">
      <c r="B11807" s="180"/>
      <c r="C11807" s="180"/>
    </row>
    <row r="11808" spans="2:3" s="165" customFormat="1" x14ac:dyDescent="0.2">
      <c r="B11808" s="180"/>
      <c r="C11808" s="180"/>
    </row>
    <row r="11809" spans="2:3" s="165" customFormat="1" x14ac:dyDescent="0.2">
      <c r="B11809" s="180"/>
      <c r="C11809" s="180"/>
    </row>
    <row r="11810" spans="2:3" s="165" customFormat="1" x14ac:dyDescent="0.2">
      <c r="B11810" s="180"/>
      <c r="C11810" s="180"/>
    </row>
    <row r="11811" spans="2:3" s="165" customFormat="1" x14ac:dyDescent="0.2">
      <c r="B11811" s="180"/>
      <c r="C11811" s="180"/>
    </row>
    <row r="11812" spans="2:3" s="165" customFormat="1" x14ac:dyDescent="0.2">
      <c r="B11812" s="180"/>
      <c r="C11812" s="180"/>
    </row>
    <row r="11813" spans="2:3" s="165" customFormat="1" x14ac:dyDescent="0.2">
      <c r="B11813" s="180"/>
      <c r="C11813" s="180"/>
    </row>
    <row r="11814" spans="2:3" s="165" customFormat="1" x14ac:dyDescent="0.2">
      <c r="B11814" s="180"/>
      <c r="C11814" s="180"/>
    </row>
    <row r="11815" spans="2:3" s="165" customFormat="1" x14ac:dyDescent="0.2">
      <c r="B11815" s="180"/>
      <c r="C11815" s="180"/>
    </row>
    <row r="11816" spans="2:3" s="165" customFormat="1" x14ac:dyDescent="0.2">
      <c r="B11816" s="180"/>
      <c r="C11816" s="180"/>
    </row>
    <row r="11817" spans="2:3" s="165" customFormat="1" x14ac:dyDescent="0.2">
      <c r="B11817" s="180"/>
      <c r="C11817" s="180"/>
    </row>
    <row r="11818" spans="2:3" s="165" customFormat="1" x14ac:dyDescent="0.2">
      <c r="B11818" s="180"/>
      <c r="C11818" s="180"/>
    </row>
    <row r="11819" spans="2:3" s="165" customFormat="1" x14ac:dyDescent="0.2">
      <c r="B11819" s="180"/>
      <c r="C11819" s="180"/>
    </row>
    <row r="11820" spans="2:3" s="165" customFormat="1" x14ac:dyDescent="0.2">
      <c r="B11820" s="180"/>
      <c r="C11820" s="180"/>
    </row>
    <row r="11821" spans="2:3" s="165" customFormat="1" x14ac:dyDescent="0.2">
      <c r="B11821" s="180"/>
      <c r="C11821" s="180"/>
    </row>
    <row r="11822" spans="2:3" s="165" customFormat="1" x14ac:dyDescent="0.2">
      <c r="B11822" s="180"/>
      <c r="C11822" s="180"/>
    </row>
    <row r="11823" spans="2:3" s="165" customFormat="1" x14ac:dyDescent="0.2">
      <c r="B11823" s="180"/>
      <c r="C11823" s="180"/>
    </row>
    <row r="11824" spans="2:3" s="165" customFormat="1" x14ac:dyDescent="0.2">
      <c r="B11824" s="180"/>
      <c r="C11824" s="180"/>
    </row>
    <row r="11825" spans="2:3" s="165" customFormat="1" x14ac:dyDescent="0.2">
      <c r="B11825" s="180"/>
      <c r="C11825" s="180"/>
    </row>
    <row r="11826" spans="2:3" s="165" customFormat="1" x14ac:dyDescent="0.2">
      <c r="B11826" s="180"/>
      <c r="C11826" s="180"/>
    </row>
    <row r="11827" spans="2:3" s="165" customFormat="1" x14ac:dyDescent="0.2">
      <c r="B11827" s="180"/>
      <c r="C11827" s="180"/>
    </row>
    <row r="11828" spans="2:3" s="165" customFormat="1" x14ac:dyDescent="0.2">
      <c r="B11828" s="180"/>
      <c r="C11828" s="180"/>
    </row>
    <row r="11829" spans="2:3" s="165" customFormat="1" x14ac:dyDescent="0.2">
      <c r="B11829" s="180"/>
      <c r="C11829" s="180"/>
    </row>
    <row r="11830" spans="2:3" s="165" customFormat="1" x14ac:dyDescent="0.2">
      <c r="B11830" s="180"/>
      <c r="C11830" s="180"/>
    </row>
    <row r="11831" spans="2:3" s="165" customFormat="1" x14ac:dyDescent="0.2">
      <c r="B11831" s="180"/>
      <c r="C11831" s="180"/>
    </row>
    <row r="11832" spans="2:3" s="165" customFormat="1" x14ac:dyDescent="0.2">
      <c r="B11832" s="180"/>
      <c r="C11832" s="180"/>
    </row>
    <row r="11833" spans="2:3" s="165" customFormat="1" x14ac:dyDescent="0.2">
      <c r="B11833" s="180"/>
      <c r="C11833" s="180"/>
    </row>
    <row r="11834" spans="2:3" s="165" customFormat="1" x14ac:dyDescent="0.2">
      <c r="B11834" s="180"/>
      <c r="C11834" s="180"/>
    </row>
    <row r="11835" spans="2:3" s="165" customFormat="1" x14ac:dyDescent="0.2">
      <c r="B11835" s="180"/>
      <c r="C11835" s="180"/>
    </row>
    <row r="11836" spans="2:3" s="165" customFormat="1" x14ac:dyDescent="0.2">
      <c r="B11836" s="180"/>
      <c r="C11836" s="180"/>
    </row>
    <row r="11837" spans="2:3" s="165" customFormat="1" x14ac:dyDescent="0.2">
      <c r="B11837" s="180"/>
      <c r="C11837" s="180"/>
    </row>
    <row r="11838" spans="2:3" s="165" customFormat="1" x14ac:dyDescent="0.2">
      <c r="B11838" s="180"/>
      <c r="C11838" s="180"/>
    </row>
    <row r="11839" spans="2:3" s="165" customFormat="1" x14ac:dyDescent="0.2">
      <c r="B11839" s="180"/>
      <c r="C11839" s="180"/>
    </row>
    <row r="11840" spans="2:3" s="165" customFormat="1" x14ac:dyDescent="0.2">
      <c r="B11840" s="180"/>
      <c r="C11840" s="180"/>
    </row>
    <row r="11841" spans="2:3" s="165" customFormat="1" x14ac:dyDescent="0.2">
      <c r="B11841" s="180"/>
      <c r="C11841" s="180"/>
    </row>
    <row r="11842" spans="2:3" s="165" customFormat="1" x14ac:dyDescent="0.2">
      <c r="B11842" s="180"/>
      <c r="C11842" s="180"/>
    </row>
    <row r="11843" spans="2:3" s="165" customFormat="1" x14ac:dyDescent="0.2">
      <c r="B11843" s="180"/>
      <c r="C11843" s="180"/>
    </row>
    <row r="11844" spans="2:3" s="165" customFormat="1" x14ac:dyDescent="0.2">
      <c r="B11844" s="180"/>
      <c r="C11844" s="180"/>
    </row>
    <row r="11845" spans="2:3" s="165" customFormat="1" x14ac:dyDescent="0.2">
      <c r="B11845" s="180"/>
      <c r="C11845" s="180"/>
    </row>
    <row r="11846" spans="2:3" s="165" customFormat="1" x14ac:dyDescent="0.2">
      <c r="B11846" s="180"/>
      <c r="C11846" s="180"/>
    </row>
    <row r="11847" spans="2:3" s="165" customFormat="1" x14ac:dyDescent="0.2">
      <c r="B11847" s="180"/>
      <c r="C11847" s="180"/>
    </row>
    <row r="11848" spans="2:3" s="165" customFormat="1" x14ac:dyDescent="0.2">
      <c r="B11848" s="180"/>
      <c r="C11848" s="180"/>
    </row>
    <row r="11849" spans="2:3" s="165" customFormat="1" x14ac:dyDescent="0.2">
      <c r="B11849" s="180"/>
      <c r="C11849" s="180"/>
    </row>
    <row r="11850" spans="2:3" s="165" customFormat="1" x14ac:dyDescent="0.2">
      <c r="B11850" s="180"/>
      <c r="C11850" s="180"/>
    </row>
    <row r="11851" spans="2:3" s="165" customFormat="1" x14ac:dyDescent="0.2">
      <c r="B11851" s="180"/>
      <c r="C11851" s="180"/>
    </row>
    <row r="11852" spans="2:3" s="165" customFormat="1" x14ac:dyDescent="0.2">
      <c r="B11852" s="180"/>
      <c r="C11852" s="180"/>
    </row>
    <row r="11853" spans="2:3" s="165" customFormat="1" x14ac:dyDescent="0.2">
      <c r="B11853" s="180"/>
      <c r="C11853" s="180"/>
    </row>
    <row r="11854" spans="2:3" s="165" customFormat="1" x14ac:dyDescent="0.2">
      <c r="B11854" s="180"/>
      <c r="C11854" s="180"/>
    </row>
    <row r="11855" spans="2:3" s="165" customFormat="1" x14ac:dyDescent="0.2">
      <c r="B11855" s="180"/>
      <c r="C11855" s="180"/>
    </row>
    <row r="11856" spans="2:3" s="165" customFormat="1" x14ac:dyDescent="0.2">
      <c r="B11856" s="180"/>
      <c r="C11856" s="180"/>
    </row>
    <row r="11857" spans="2:3" s="165" customFormat="1" x14ac:dyDescent="0.2">
      <c r="B11857" s="180"/>
      <c r="C11857" s="180"/>
    </row>
    <row r="11858" spans="2:3" s="165" customFormat="1" x14ac:dyDescent="0.2">
      <c r="B11858" s="180"/>
      <c r="C11858" s="180"/>
    </row>
    <row r="11859" spans="2:3" s="165" customFormat="1" x14ac:dyDescent="0.2">
      <c r="B11859" s="180"/>
      <c r="C11859" s="180"/>
    </row>
    <row r="11860" spans="2:3" s="165" customFormat="1" x14ac:dyDescent="0.2">
      <c r="B11860" s="180"/>
      <c r="C11860" s="180"/>
    </row>
    <row r="11861" spans="2:3" s="165" customFormat="1" x14ac:dyDescent="0.2">
      <c r="B11861" s="180"/>
      <c r="C11861" s="180"/>
    </row>
    <row r="11862" spans="2:3" s="165" customFormat="1" x14ac:dyDescent="0.2">
      <c r="B11862" s="180"/>
      <c r="C11862" s="180"/>
    </row>
    <row r="11863" spans="2:3" s="165" customFormat="1" x14ac:dyDescent="0.2">
      <c r="B11863" s="180"/>
      <c r="C11863" s="180"/>
    </row>
    <row r="11864" spans="2:3" s="165" customFormat="1" x14ac:dyDescent="0.2">
      <c r="B11864" s="180"/>
      <c r="C11864" s="180"/>
    </row>
    <row r="11865" spans="2:3" s="165" customFormat="1" x14ac:dyDescent="0.2">
      <c r="B11865" s="180"/>
      <c r="C11865" s="180"/>
    </row>
    <row r="11866" spans="2:3" s="165" customFormat="1" x14ac:dyDescent="0.2">
      <c r="B11866" s="180"/>
      <c r="C11866" s="180"/>
    </row>
    <row r="11867" spans="2:3" s="165" customFormat="1" x14ac:dyDescent="0.2">
      <c r="B11867" s="180"/>
      <c r="C11867" s="180"/>
    </row>
    <row r="11868" spans="2:3" s="165" customFormat="1" x14ac:dyDescent="0.2">
      <c r="B11868" s="180"/>
      <c r="C11868" s="180"/>
    </row>
    <row r="11869" spans="2:3" s="165" customFormat="1" x14ac:dyDescent="0.2">
      <c r="B11869" s="180"/>
      <c r="C11869" s="180"/>
    </row>
    <row r="11870" spans="2:3" s="165" customFormat="1" x14ac:dyDescent="0.2">
      <c r="B11870" s="180"/>
      <c r="C11870" s="180"/>
    </row>
    <row r="11871" spans="2:3" s="165" customFormat="1" x14ac:dyDescent="0.2">
      <c r="B11871" s="180"/>
      <c r="C11871" s="180"/>
    </row>
    <row r="11872" spans="2:3" s="165" customFormat="1" x14ac:dyDescent="0.2">
      <c r="B11872" s="180"/>
      <c r="C11872" s="180"/>
    </row>
    <row r="11873" spans="2:3" s="165" customFormat="1" x14ac:dyDescent="0.2">
      <c r="B11873" s="180"/>
      <c r="C11873" s="180"/>
    </row>
    <row r="11874" spans="2:3" s="165" customFormat="1" x14ac:dyDescent="0.2">
      <c r="B11874" s="180"/>
      <c r="C11874" s="180"/>
    </row>
    <row r="11875" spans="2:3" s="165" customFormat="1" x14ac:dyDescent="0.2">
      <c r="B11875" s="180"/>
      <c r="C11875" s="180"/>
    </row>
    <row r="11876" spans="2:3" s="165" customFormat="1" x14ac:dyDescent="0.2">
      <c r="B11876" s="180"/>
      <c r="C11876" s="180"/>
    </row>
    <row r="11877" spans="2:3" s="165" customFormat="1" x14ac:dyDescent="0.2">
      <c r="B11877" s="180"/>
      <c r="C11877" s="180"/>
    </row>
    <row r="11878" spans="2:3" s="165" customFormat="1" x14ac:dyDescent="0.2">
      <c r="B11878" s="180"/>
      <c r="C11878" s="180"/>
    </row>
    <row r="11879" spans="2:3" s="165" customFormat="1" x14ac:dyDescent="0.2">
      <c r="B11879" s="180"/>
      <c r="C11879" s="180"/>
    </row>
    <row r="11880" spans="2:3" s="165" customFormat="1" x14ac:dyDescent="0.2">
      <c r="B11880" s="180"/>
      <c r="C11880" s="180"/>
    </row>
    <row r="11881" spans="2:3" s="165" customFormat="1" x14ac:dyDescent="0.2">
      <c r="B11881" s="180"/>
      <c r="C11881" s="180"/>
    </row>
    <row r="11882" spans="2:3" s="165" customFormat="1" x14ac:dyDescent="0.2">
      <c r="B11882" s="180"/>
      <c r="C11882" s="180"/>
    </row>
    <row r="11883" spans="2:3" s="165" customFormat="1" x14ac:dyDescent="0.2">
      <c r="B11883" s="180"/>
      <c r="C11883" s="180"/>
    </row>
    <row r="11884" spans="2:3" s="165" customFormat="1" x14ac:dyDescent="0.2">
      <c r="B11884" s="180"/>
      <c r="C11884" s="180"/>
    </row>
    <row r="11885" spans="2:3" s="165" customFormat="1" x14ac:dyDescent="0.2">
      <c r="B11885" s="180"/>
      <c r="C11885" s="180"/>
    </row>
    <row r="11886" spans="2:3" s="165" customFormat="1" x14ac:dyDescent="0.2">
      <c r="B11886" s="180"/>
      <c r="C11886" s="180"/>
    </row>
    <row r="11887" spans="2:3" s="165" customFormat="1" x14ac:dyDescent="0.2">
      <c r="B11887" s="180"/>
      <c r="C11887" s="180"/>
    </row>
    <row r="11888" spans="2:3" s="165" customFormat="1" x14ac:dyDescent="0.2">
      <c r="B11888" s="180"/>
      <c r="C11888" s="180"/>
    </row>
    <row r="11889" spans="2:3" s="165" customFormat="1" x14ac:dyDescent="0.2">
      <c r="B11889" s="180"/>
      <c r="C11889" s="180"/>
    </row>
    <row r="11890" spans="2:3" s="165" customFormat="1" x14ac:dyDescent="0.2">
      <c r="B11890" s="180"/>
      <c r="C11890" s="180"/>
    </row>
    <row r="11891" spans="2:3" s="165" customFormat="1" x14ac:dyDescent="0.2">
      <c r="B11891" s="180"/>
      <c r="C11891" s="180"/>
    </row>
    <row r="11892" spans="2:3" s="165" customFormat="1" x14ac:dyDescent="0.2">
      <c r="B11892" s="180"/>
      <c r="C11892" s="180"/>
    </row>
    <row r="11893" spans="2:3" s="165" customFormat="1" x14ac:dyDescent="0.2">
      <c r="B11893" s="180"/>
      <c r="C11893" s="180"/>
    </row>
    <row r="11894" spans="2:3" s="165" customFormat="1" x14ac:dyDescent="0.2">
      <c r="B11894" s="180"/>
      <c r="C11894" s="180"/>
    </row>
    <row r="11895" spans="2:3" s="165" customFormat="1" x14ac:dyDescent="0.2">
      <c r="B11895" s="180"/>
      <c r="C11895" s="180"/>
    </row>
    <row r="11896" spans="2:3" s="165" customFormat="1" x14ac:dyDescent="0.2">
      <c r="B11896" s="180"/>
      <c r="C11896" s="180"/>
    </row>
    <row r="11897" spans="2:3" s="165" customFormat="1" x14ac:dyDescent="0.2">
      <c r="B11897" s="180"/>
      <c r="C11897" s="180"/>
    </row>
    <row r="11898" spans="2:3" s="165" customFormat="1" x14ac:dyDescent="0.2">
      <c r="B11898" s="180"/>
      <c r="C11898" s="180"/>
    </row>
    <row r="11899" spans="2:3" s="165" customFormat="1" x14ac:dyDescent="0.2">
      <c r="B11899" s="180"/>
      <c r="C11899" s="180"/>
    </row>
    <row r="11900" spans="2:3" s="165" customFormat="1" x14ac:dyDescent="0.2">
      <c r="B11900" s="180"/>
      <c r="C11900" s="180"/>
    </row>
    <row r="11901" spans="2:3" s="165" customFormat="1" x14ac:dyDescent="0.2">
      <c r="B11901" s="180"/>
      <c r="C11901" s="180"/>
    </row>
    <row r="11902" spans="2:3" s="165" customFormat="1" x14ac:dyDescent="0.2">
      <c r="B11902" s="180"/>
      <c r="C11902" s="180"/>
    </row>
    <row r="11903" spans="2:3" s="165" customFormat="1" x14ac:dyDescent="0.2">
      <c r="B11903" s="180"/>
      <c r="C11903" s="180"/>
    </row>
    <row r="11904" spans="2:3" s="165" customFormat="1" x14ac:dyDescent="0.2">
      <c r="B11904" s="180"/>
      <c r="C11904" s="180"/>
    </row>
    <row r="11905" spans="2:3" s="165" customFormat="1" x14ac:dyDescent="0.2">
      <c r="B11905" s="180"/>
      <c r="C11905" s="180"/>
    </row>
    <row r="11906" spans="2:3" s="165" customFormat="1" x14ac:dyDescent="0.2">
      <c r="B11906" s="180"/>
      <c r="C11906" s="180"/>
    </row>
    <row r="11907" spans="2:3" s="165" customFormat="1" x14ac:dyDescent="0.2">
      <c r="B11907" s="180"/>
      <c r="C11907" s="180"/>
    </row>
    <row r="11908" spans="2:3" s="165" customFormat="1" x14ac:dyDescent="0.2">
      <c r="B11908" s="180"/>
      <c r="C11908" s="180"/>
    </row>
    <row r="11909" spans="2:3" s="165" customFormat="1" x14ac:dyDescent="0.2">
      <c r="B11909" s="180"/>
      <c r="C11909" s="180"/>
    </row>
    <row r="11910" spans="2:3" s="165" customFormat="1" x14ac:dyDescent="0.2">
      <c r="B11910" s="180"/>
      <c r="C11910" s="180"/>
    </row>
    <row r="11911" spans="2:3" s="165" customFormat="1" x14ac:dyDescent="0.2">
      <c r="B11911" s="180"/>
      <c r="C11911" s="180"/>
    </row>
    <row r="11912" spans="2:3" s="165" customFormat="1" x14ac:dyDescent="0.2">
      <c r="B11912" s="180"/>
      <c r="C11912" s="180"/>
    </row>
    <row r="11913" spans="2:3" s="165" customFormat="1" x14ac:dyDescent="0.2">
      <c r="B11913" s="180"/>
      <c r="C11913" s="180"/>
    </row>
    <row r="11914" spans="2:3" s="165" customFormat="1" x14ac:dyDescent="0.2">
      <c r="B11914" s="180"/>
      <c r="C11914" s="180"/>
    </row>
    <row r="11915" spans="2:3" s="165" customFormat="1" x14ac:dyDescent="0.2">
      <c r="B11915" s="180"/>
      <c r="C11915" s="180"/>
    </row>
    <row r="11916" spans="2:3" s="165" customFormat="1" x14ac:dyDescent="0.2">
      <c r="B11916" s="180"/>
      <c r="C11916" s="180"/>
    </row>
    <row r="11917" spans="2:3" s="165" customFormat="1" x14ac:dyDescent="0.2">
      <c r="B11917" s="180"/>
      <c r="C11917" s="180"/>
    </row>
    <row r="11918" spans="2:3" s="165" customFormat="1" x14ac:dyDescent="0.2">
      <c r="B11918" s="180"/>
      <c r="C11918" s="180"/>
    </row>
    <row r="11919" spans="2:3" s="165" customFormat="1" x14ac:dyDescent="0.2">
      <c r="B11919" s="180"/>
      <c r="C11919" s="180"/>
    </row>
    <row r="11920" spans="2:3" s="165" customFormat="1" x14ac:dyDescent="0.2">
      <c r="B11920" s="180"/>
      <c r="C11920" s="180"/>
    </row>
    <row r="11921" spans="2:3" s="165" customFormat="1" x14ac:dyDescent="0.2">
      <c r="B11921" s="180"/>
      <c r="C11921" s="180"/>
    </row>
    <row r="11922" spans="2:3" s="165" customFormat="1" x14ac:dyDescent="0.2">
      <c r="B11922" s="180"/>
      <c r="C11922" s="180"/>
    </row>
    <row r="11923" spans="2:3" s="165" customFormat="1" x14ac:dyDescent="0.2">
      <c r="B11923" s="180"/>
      <c r="C11923" s="180"/>
    </row>
    <row r="11924" spans="2:3" s="165" customFormat="1" x14ac:dyDescent="0.2">
      <c r="B11924" s="180"/>
      <c r="C11924" s="180"/>
    </row>
    <row r="11925" spans="2:3" s="165" customFormat="1" x14ac:dyDescent="0.2">
      <c r="B11925" s="180"/>
      <c r="C11925" s="180"/>
    </row>
    <row r="11926" spans="2:3" s="165" customFormat="1" x14ac:dyDescent="0.2">
      <c r="B11926" s="180"/>
      <c r="C11926" s="180"/>
    </row>
    <row r="11927" spans="2:3" s="165" customFormat="1" x14ac:dyDescent="0.2">
      <c r="B11927" s="180"/>
      <c r="C11927" s="180"/>
    </row>
    <row r="11928" spans="2:3" s="165" customFormat="1" x14ac:dyDescent="0.2">
      <c r="B11928" s="180"/>
      <c r="C11928" s="180"/>
    </row>
    <row r="11929" spans="2:3" s="165" customFormat="1" x14ac:dyDescent="0.2">
      <c r="B11929" s="180"/>
      <c r="C11929" s="180"/>
    </row>
    <row r="11930" spans="2:3" s="165" customFormat="1" x14ac:dyDescent="0.2">
      <c r="B11930" s="180"/>
      <c r="C11930" s="180"/>
    </row>
    <row r="11931" spans="2:3" s="165" customFormat="1" x14ac:dyDescent="0.2">
      <c r="B11931" s="180"/>
      <c r="C11931" s="180"/>
    </row>
    <row r="11932" spans="2:3" s="165" customFormat="1" x14ac:dyDescent="0.2">
      <c r="B11932" s="180"/>
      <c r="C11932" s="180"/>
    </row>
    <row r="11933" spans="2:3" s="165" customFormat="1" x14ac:dyDescent="0.2">
      <c r="B11933" s="180"/>
      <c r="C11933" s="180"/>
    </row>
    <row r="11934" spans="2:3" s="165" customFormat="1" x14ac:dyDescent="0.2">
      <c r="B11934" s="180"/>
      <c r="C11934" s="180"/>
    </row>
    <row r="11935" spans="2:3" s="165" customFormat="1" x14ac:dyDescent="0.2">
      <c r="B11935" s="180"/>
      <c r="C11935" s="180"/>
    </row>
    <row r="11936" spans="2:3" s="165" customFormat="1" x14ac:dyDescent="0.2">
      <c r="B11936" s="180"/>
      <c r="C11936" s="180"/>
    </row>
    <row r="11937" spans="2:3" s="165" customFormat="1" x14ac:dyDescent="0.2">
      <c r="B11937" s="180"/>
      <c r="C11937" s="180"/>
    </row>
    <row r="11938" spans="2:3" s="165" customFormat="1" x14ac:dyDescent="0.2">
      <c r="B11938" s="180"/>
      <c r="C11938" s="180"/>
    </row>
    <row r="11939" spans="2:3" s="165" customFormat="1" x14ac:dyDescent="0.2">
      <c r="B11939" s="180"/>
      <c r="C11939" s="180"/>
    </row>
    <row r="11940" spans="2:3" s="165" customFormat="1" x14ac:dyDescent="0.2">
      <c r="B11940" s="180"/>
      <c r="C11940" s="180"/>
    </row>
    <row r="11941" spans="2:3" s="165" customFormat="1" x14ac:dyDescent="0.2">
      <c r="B11941" s="180"/>
      <c r="C11941" s="180"/>
    </row>
    <row r="11942" spans="2:3" s="165" customFormat="1" x14ac:dyDescent="0.2">
      <c r="B11942" s="180"/>
      <c r="C11942" s="180"/>
    </row>
    <row r="11943" spans="2:3" s="165" customFormat="1" x14ac:dyDescent="0.2">
      <c r="B11943" s="180"/>
      <c r="C11943" s="180"/>
    </row>
    <row r="11944" spans="2:3" s="165" customFormat="1" x14ac:dyDescent="0.2">
      <c r="B11944" s="180"/>
      <c r="C11944" s="180"/>
    </row>
    <row r="11945" spans="2:3" s="165" customFormat="1" x14ac:dyDescent="0.2">
      <c r="B11945" s="180"/>
      <c r="C11945" s="180"/>
    </row>
    <row r="11946" spans="2:3" s="165" customFormat="1" x14ac:dyDescent="0.2">
      <c r="B11946" s="180"/>
      <c r="C11946" s="180"/>
    </row>
    <row r="11947" spans="2:3" s="165" customFormat="1" x14ac:dyDescent="0.2">
      <c r="B11947" s="180"/>
      <c r="C11947" s="180"/>
    </row>
    <row r="11948" spans="2:3" s="165" customFormat="1" x14ac:dyDescent="0.2">
      <c r="B11948" s="180"/>
      <c r="C11948" s="180"/>
    </row>
    <row r="11949" spans="2:3" s="165" customFormat="1" x14ac:dyDescent="0.2">
      <c r="B11949" s="180"/>
      <c r="C11949" s="180"/>
    </row>
    <row r="11950" spans="2:3" s="165" customFormat="1" x14ac:dyDescent="0.2">
      <c r="B11950" s="180"/>
      <c r="C11950" s="180"/>
    </row>
    <row r="11951" spans="2:3" s="165" customFormat="1" x14ac:dyDescent="0.2">
      <c r="B11951" s="180"/>
      <c r="C11951" s="180"/>
    </row>
    <row r="11952" spans="2:3" s="165" customFormat="1" x14ac:dyDescent="0.2">
      <c r="B11952" s="180"/>
      <c r="C11952" s="180"/>
    </row>
    <row r="11953" spans="2:3" s="165" customFormat="1" x14ac:dyDescent="0.2">
      <c r="B11953" s="180"/>
      <c r="C11953" s="180"/>
    </row>
    <row r="11954" spans="2:3" s="165" customFormat="1" x14ac:dyDescent="0.2">
      <c r="B11954" s="180"/>
      <c r="C11954" s="180"/>
    </row>
    <row r="11955" spans="2:3" s="165" customFormat="1" x14ac:dyDescent="0.2">
      <c r="B11955" s="180"/>
      <c r="C11955" s="180"/>
    </row>
    <row r="11956" spans="2:3" s="165" customFormat="1" x14ac:dyDescent="0.2">
      <c r="B11956" s="180"/>
      <c r="C11956" s="180"/>
    </row>
    <row r="11957" spans="2:3" s="165" customFormat="1" x14ac:dyDescent="0.2">
      <c r="B11957" s="180"/>
      <c r="C11957" s="180"/>
    </row>
    <row r="11958" spans="2:3" s="165" customFormat="1" x14ac:dyDescent="0.2">
      <c r="B11958" s="180"/>
      <c r="C11958" s="180"/>
    </row>
    <row r="11959" spans="2:3" s="165" customFormat="1" x14ac:dyDescent="0.2">
      <c r="B11959" s="180"/>
      <c r="C11959" s="180"/>
    </row>
    <row r="11960" spans="2:3" s="165" customFormat="1" x14ac:dyDescent="0.2">
      <c r="B11960" s="180"/>
      <c r="C11960" s="180"/>
    </row>
    <row r="11961" spans="2:3" s="165" customFormat="1" x14ac:dyDescent="0.2">
      <c r="B11961" s="180"/>
      <c r="C11961" s="180"/>
    </row>
    <row r="11962" spans="2:3" s="165" customFormat="1" x14ac:dyDescent="0.2">
      <c r="B11962" s="180"/>
      <c r="C11962" s="180"/>
    </row>
    <row r="11963" spans="2:3" s="165" customFormat="1" x14ac:dyDescent="0.2">
      <c r="B11963" s="180"/>
      <c r="C11963" s="180"/>
    </row>
    <row r="11964" spans="2:3" s="165" customFormat="1" x14ac:dyDescent="0.2">
      <c r="B11964" s="180"/>
      <c r="C11964" s="180"/>
    </row>
    <row r="11965" spans="2:3" s="165" customFormat="1" x14ac:dyDescent="0.2">
      <c r="B11965" s="180"/>
      <c r="C11965" s="180"/>
    </row>
    <row r="11966" spans="2:3" s="165" customFormat="1" x14ac:dyDescent="0.2">
      <c r="B11966" s="180"/>
      <c r="C11966" s="180"/>
    </row>
    <row r="11967" spans="2:3" s="165" customFormat="1" x14ac:dyDescent="0.2">
      <c r="B11967" s="180"/>
      <c r="C11967" s="180"/>
    </row>
    <row r="11968" spans="2:3" s="165" customFormat="1" x14ac:dyDescent="0.2">
      <c r="B11968" s="180"/>
      <c r="C11968" s="180"/>
    </row>
    <row r="11969" spans="2:3" s="165" customFormat="1" x14ac:dyDescent="0.2">
      <c r="B11969" s="180"/>
      <c r="C11969" s="180"/>
    </row>
    <row r="11970" spans="2:3" s="165" customFormat="1" x14ac:dyDescent="0.2">
      <c r="B11970" s="180"/>
      <c r="C11970" s="180"/>
    </row>
    <row r="11971" spans="2:3" s="165" customFormat="1" x14ac:dyDescent="0.2">
      <c r="B11971" s="180"/>
      <c r="C11971" s="180"/>
    </row>
    <row r="11972" spans="2:3" s="165" customFormat="1" x14ac:dyDescent="0.2">
      <c r="B11972" s="180"/>
      <c r="C11972" s="180"/>
    </row>
    <row r="11973" spans="2:3" s="165" customFormat="1" x14ac:dyDescent="0.2">
      <c r="B11973" s="180"/>
      <c r="C11973" s="180"/>
    </row>
    <row r="11974" spans="2:3" s="165" customFormat="1" x14ac:dyDescent="0.2">
      <c r="B11974" s="180"/>
      <c r="C11974" s="180"/>
    </row>
    <row r="11975" spans="2:3" s="165" customFormat="1" x14ac:dyDescent="0.2">
      <c r="B11975" s="180"/>
      <c r="C11975" s="180"/>
    </row>
    <row r="11976" spans="2:3" s="165" customFormat="1" x14ac:dyDescent="0.2">
      <c r="B11976" s="180"/>
      <c r="C11976" s="180"/>
    </row>
    <row r="11977" spans="2:3" s="165" customFormat="1" x14ac:dyDescent="0.2">
      <c r="B11977" s="180"/>
      <c r="C11977" s="180"/>
    </row>
    <row r="11978" spans="2:3" s="165" customFormat="1" x14ac:dyDescent="0.2">
      <c r="B11978" s="180"/>
      <c r="C11978" s="180"/>
    </row>
    <row r="11979" spans="2:3" s="165" customFormat="1" x14ac:dyDescent="0.2">
      <c r="B11979" s="180"/>
      <c r="C11979" s="180"/>
    </row>
    <row r="11980" spans="2:3" s="165" customFormat="1" x14ac:dyDescent="0.2">
      <c r="B11980" s="180"/>
      <c r="C11980" s="180"/>
    </row>
    <row r="11981" spans="2:3" s="165" customFormat="1" x14ac:dyDescent="0.2">
      <c r="B11981" s="180"/>
      <c r="C11981" s="180"/>
    </row>
    <row r="11982" spans="2:3" s="165" customFormat="1" x14ac:dyDescent="0.2">
      <c r="B11982" s="180"/>
      <c r="C11982" s="180"/>
    </row>
    <row r="11983" spans="2:3" s="165" customFormat="1" x14ac:dyDescent="0.2">
      <c r="B11983" s="180"/>
      <c r="C11983" s="180"/>
    </row>
    <row r="11984" spans="2:3" s="165" customFormat="1" x14ac:dyDescent="0.2">
      <c r="B11984" s="180"/>
      <c r="C11984" s="180"/>
    </row>
    <row r="11985" spans="2:3" s="165" customFormat="1" x14ac:dyDescent="0.2">
      <c r="B11985" s="180"/>
      <c r="C11985" s="180"/>
    </row>
    <row r="11986" spans="2:3" s="165" customFormat="1" x14ac:dyDescent="0.2">
      <c r="B11986" s="180"/>
      <c r="C11986" s="180"/>
    </row>
    <row r="11987" spans="2:3" s="165" customFormat="1" x14ac:dyDescent="0.2">
      <c r="B11987" s="180"/>
      <c r="C11987" s="180"/>
    </row>
    <row r="11988" spans="2:3" s="165" customFormat="1" x14ac:dyDescent="0.2">
      <c r="B11988" s="180"/>
      <c r="C11988" s="180"/>
    </row>
    <row r="11989" spans="2:3" s="165" customFormat="1" x14ac:dyDescent="0.2">
      <c r="B11989" s="180"/>
      <c r="C11989" s="180"/>
    </row>
    <row r="11990" spans="2:3" s="165" customFormat="1" x14ac:dyDescent="0.2">
      <c r="B11990" s="180"/>
      <c r="C11990" s="180"/>
    </row>
    <row r="11991" spans="2:3" s="165" customFormat="1" x14ac:dyDescent="0.2">
      <c r="B11991" s="180"/>
      <c r="C11991" s="180"/>
    </row>
    <row r="11992" spans="2:3" s="165" customFormat="1" x14ac:dyDescent="0.2">
      <c r="B11992" s="180"/>
      <c r="C11992" s="180"/>
    </row>
    <row r="11993" spans="2:3" s="165" customFormat="1" x14ac:dyDescent="0.2">
      <c r="B11993" s="180"/>
      <c r="C11993" s="180"/>
    </row>
    <row r="11994" spans="2:3" s="165" customFormat="1" x14ac:dyDescent="0.2">
      <c r="B11994" s="180"/>
      <c r="C11994" s="180"/>
    </row>
    <row r="11995" spans="2:3" s="165" customFormat="1" x14ac:dyDescent="0.2">
      <c r="B11995" s="180"/>
      <c r="C11995" s="180"/>
    </row>
    <row r="11996" spans="2:3" s="165" customFormat="1" x14ac:dyDescent="0.2">
      <c r="B11996" s="180"/>
      <c r="C11996" s="180"/>
    </row>
    <row r="11997" spans="2:3" s="165" customFormat="1" x14ac:dyDescent="0.2">
      <c r="B11997" s="180"/>
      <c r="C11997" s="180"/>
    </row>
    <row r="11998" spans="2:3" s="165" customFormat="1" x14ac:dyDescent="0.2">
      <c r="B11998" s="180"/>
      <c r="C11998" s="180"/>
    </row>
    <row r="11999" spans="2:3" s="165" customFormat="1" x14ac:dyDescent="0.2">
      <c r="B11999" s="180"/>
      <c r="C11999" s="180"/>
    </row>
    <row r="12000" spans="2:3" s="165" customFormat="1" x14ac:dyDescent="0.2">
      <c r="B12000" s="180"/>
      <c r="C12000" s="180"/>
    </row>
    <row r="12001" spans="2:3" s="165" customFormat="1" x14ac:dyDescent="0.2">
      <c r="B12001" s="180"/>
      <c r="C12001" s="180"/>
    </row>
    <row r="12002" spans="2:3" s="165" customFormat="1" x14ac:dyDescent="0.2">
      <c r="B12002" s="180"/>
      <c r="C12002" s="180"/>
    </row>
    <row r="12003" spans="2:3" s="165" customFormat="1" x14ac:dyDescent="0.2">
      <c r="B12003" s="180"/>
      <c r="C12003" s="180"/>
    </row>
    <row r="12004" spans="2:3" s="165" customFormat="1" x14ac:dyDescent="0.2">
      <c r="B12004" s="180"/>
      <c r="C12004" s="180"/>
    </row>
    <row r="12005" spans="2:3" s="165" customFormat="1" x14ac:dyDescent="0.2">
      <c r="B12005" s="180"/>
      <c r="C12005" s="180"/>
    </row>
    <row r="12006" spans="2:3" s="165" customFormat="1" x14ac:dyDescent="0.2">
      <c r="B12006" s="180"/>
      <c r="C12006" s="180"/>
    </row>
    <row r="12007" spans="2:3" s="165" customFormat="1" x14ac:dyDescent="0.2">
      <c r="B12007" s="180"/>
      <c r="C12007" s="180"/>
    </row>
    <row r="12008" spans="2:3" s="165" customFormat="1" x14ac:dyDescent="0.2">
      <c r="B12008" s="180"/>
      <c r="C12008" s="180"/>
    </row>
    <row r="12009" spans="2:3" s="165" customFormat="1" x14ac:dyDescent="0.2">
      <c r="B12009" s="180"/>
      <c r="C12009" s="180"/>
    </row>
    <row r="12010" spans="2:3" s="165" customFormat="1" x14ac:dyDescent="0.2">
      <c r="B12010" s="180"/>
      <c r="C12010" s="180"/>
    </row>
    <row r="12011" spans="2:3" s="165" customFormat="1" x14ac:dyDescent="0.2">
      <c r="B12011" s="180"/>
      <c r="C12011" s="180"/>
    </row>
    <row r="12012" spans="2:3" s="165" customFormat="1" x14ac:dyDescent="0.2">
      <c r="B12012" s="180"/>
      <c r="C12012" s="180"/>
    </row>
    <row r="12013" spans="2:3" s="165" customFormat="1" x14ac:dyDescent="0.2">
      <c r="B12013" s="180"/>
      <c r="C12013" s="180"/>
    </row>
    <row r="12014" spans="2:3" s="165" customFormat="1" x14ac:dyDescent="0.2">
      <c r="B12014" s="180"/>
      <c r="C12014" s="180"/>
    </row>
    <row r="12015" spans="2:3" s="165" customFormat="1" x14ac:dyDescent="0.2">
      <c r="B12015" s="180"/>
      <c r="C12015" s="180"/>
    </row>
    <row r="12016" spans="2:3" s="165" customFormat="1" x14ac:dyDescent="0.2">
      <c r="B12016" s="180"/>
      <c r="C12016" s="180"/>
    </row>
    <row r="12017" spans="2:3" s="165" customFormat="1" x14ac:dyDescent="0.2">
      <c r="B12017" s="180"/>
      <c r="C12017" s="180"/>
    </row>
    <row r="12018" spans="2:3" s="165" customFormat="1" x14ac:dyDescent="0.2">
      <c r="B12018" s="180"/>
      <c r="C12018" s="180"/>
    </row>
    <row r="12019" spans="2:3" s="165" customFormat="1" x14ac:dyDescent="0.2">
      <c r="B12019" s="180"/>
      <c r="C12019" s="180"/>
    </row>
    <row r="12020" spans="2:3" s="165" customFormat="1" x14ac:dyDescent="0.2">
      <c r="B12020" s="180"/>
      <c r="C12020" s="180"/>
    </row>
    <row r="12021" spans="2:3" s="165" customFormat="1" x14ac:dyDescent="0.2">
      <c r="B12021" s="180"/>
      <c r="C12021" s="180"/>
    </row>
    <row r="12022" spans="2:3" s="165" customFormat="1" x14ac:dyDescent="0.2">
      <c r="B12022" s="180"/>
      <c r="C12022" s="180"/>
    </row>
    <row r="12023" spans="2:3" s="165" customFormat="1" x14ac:dyDescent="0.2">
      <c r="B12023" s="180"/>
      <c r="C12023" s="180"/>
    </row>
    <row r="12024" spans="2:3" s="165" customFormat="1" x14ac:dyDescent="0.2">
      <c r="B12024" s="180"/>
      <c r="C12024" s="180"/>
    </row>
    <row r="12025" spans="2:3" s="165" customFormat="1" x14ac:dyDescent="0.2">
      <c r="B12025" s="180"/>
      <c r="C12025" s="180"/>
    </row>
    <row r="12026" spans="2:3" s="165" customFormat="1" x14ac:dyDescent="0.2">
      <c r="B12026" s="180"/>
      <c r="C12026" s="180"/>
    </row>
    <row r="12027" spans="2:3" s="165" customFormat="1" x14ac:dyDescent="0.2">
      <c r="B12027" s="180"/>
      <c r="C12027" s="180"/>
    </row>
    <row r="12028" spans="2:3" s="165" customFormat="1" x14ac:dyDescent="0.2">
      <c r="B12028" s="180"/>
      <c r="C12028" s="180"/>
    </row>
    <row r="12029" spans="2:3" s="165" customFormat="1" x14ac:dyDescent="0.2">
      <c r="B12029" s="180"/>
      <c r="C12029" s="180"/>
    </row>
    <row r="12030" spans="2:3" s="165" customFormat="1" x14ac:dyDescent="0.2">
      <c r="B12030" s="180"/>
      <c r="C12030" s="180"/>
    </row>
    <row r="12031" spans="2:3" s="165" customFormat="1" x14ac:dyDescent="0.2">
      <c r="B12031" s="180"/>
      <c r="C12031" s="180"/>
    </row>
    <row r="12032" spans="2:3" s="165" customFormat="1" x14ac:dyDescent="0.2">
      <c r="B12032" s="180"/>
      <c r="C12032" s="180"/>
    </row>
    <row r="12033" spans="2:3" s="165" customFormat="1" x14ac:dyDescent="0.2">
      <c r="B12033" s="180"/>
      <c r="C12033" s="180"/>
    </row>
    <row r="12034" spans="2:3" s="165" customFormat="1" x14ac:dyDescent="0.2">
      <c r="B12034" s="180"/>
      <c r="C12034" s="180"/>
    </row>
    <row r="12035" spans="2:3" s="165" customFormat="1" x14ac:dyDescent="0.2">
      <c r="B12035" s="180"/>
      <c r="C12035" s="180"/>
    </row>
    <row r="12036" spans="2:3" s="165" customFormat="1" x14ac:dyDescent="0.2">
      <c r="B12036" s="180"/>
      <c r="C12036" s="180"/>
    </row>
    <row r="12037" spans="2:3" s="165" customFormat="1" x14ac:dyDescent="0.2">
      <c r="B12037" s="180"/>
      <c r="C12037" s="180"/>
    </row>
    <row r="12038" spans="2:3" s="165" customFormat="1" x14ac:dyDescent="0.2">
      <c r="B12038" s="180"/>
      <c r="C12038" s="180"/>
    </row>
    <row r="12039" spans="2:3" s="165" customFormat="1" x14ac:dyDescent="0.2">
      <c r="B12039" s="180"/>
      <c r="C12039" s="180"/>
    </row>
    <row r="12040" spans="2:3" s="165" customFormat="1" x14ac:dyDescent="0.2">
      <c r="B12040" s="180"/>
      <c r="C12040" s="180"/>
    </row>
    <row r="12041" spans="2:3" s="165" customFormat="1" x14ac:dyDescent="0.2">
      <c r="B12041" s="180"/>
      <c r="C12041" s="180"/>
    </row>
    <row r="12042" spans="2:3" s="165" customFormat="1" x14ac:dyDescent="0.2">
      <c r="B12042" s="180"/>
      <c r="C12042" s="180"/>
    </row>
    <row r="12043" spans="2:3" s="165" customFormat="1" x14ac:dyDescent="0.2">
      <c r="B12043" s="180"/>
      <c r="C12043" s="180"/>
    </row>
    <row r="12044" spans="2:3" s="165" customFormat="1" x14ac:dyDescent="0.2">
      <c r="B12044" s="180"/>
      <c r="C12044" s="180"/>
    </row>
    <row r="12045" spans="2:3" s="165" customFormat="1" x14ac:dyDescent="0.2">
      <c r="B12045" s="180"/>
      <c r="C12045" s="180"/>
    </row>
    <row r="12046" spans="2:3" s="165" customFormat="1" x14ac:dyDescent="0.2">
      <c r="B12046" s="180"/>
      <c r="C12046" s="180"/>
    </row>
    <row r="12047" spans="2:3" s="165" customFormat="1" x14ac:dyDescent="0.2">
      <c r="B12047" s="180"/>
      <c r="C12047" s="180"/>
    </row>
    <row r="12048" spans="2:3" s="165" customFormat="1" x14ac:dyDescent="0.2">
      <c r="B12048" s="180"/>
      <c r="C12048" s="180"/>
    </row>
    <row r="12049" spans="2:3" s="165" customFormat="1" x14ac:dyDescent="0.2">
      <c r="B12049" s="180"/>
      <c r="C12049" s="180"/>
    </row>
    <row r="12050" spans="2:3" s="165" customFormat="1" x14ac:dyDescent="0.2">
      <c r="B12050" s="180"/>
      <c r="C12050" s="180"/>
    </row>
    <row r="12051" spans="2:3" s="165" customFormat="1" x14ac:dyDescent="0.2">
      <c r="B12051" s="180"/>
      <c r="C12051" s="180"/>
    </row>
    <row r="12052" spans="2:3" s="165" customFormat="1" x14ac:dyDescent="0.2">
      <c r="B12052" s="180"/>
      <c r="C12052" s="180"/>
    </row>
    <row r="12053" spans="2:3" s="165" customFormat="1" x14ac:dyDescent="0.2">
      <c r="B12053" s="180"/>
      <c r="C12053" s="180"/>
    </row>
    <row r="12054" spans="2:3" s="165" customFormat="1" x14ac:dyDescent="0.2">
      <c r="B12054" s="180"/>
      <c r="C12054" s="180"/>
    </row>
    <row r="12055" spans="2:3" s="165" customFormat="1" x14ac:dyDescent="0.2">
      <c r="B12055" s="180"/>
      <c r="C12055" s="180"/>
    </row>
    <row r="12056" spans="2:3" s="165" customFormat="1" x14ac:dyDescent="0.2">
      <c r="B12056" s="180"/>
      <c r="C12056" s="180"/>
    </row>
    <row r="12057" spans="2:3" s="165" customFormat="1" x14ac:dyDescent="0.2">
      <c r="B12057" s="180"/>
      <c r="C12057" s="180"/>
    </row>
    <row r="12058" spans="2:3" s="165" customFormat="1" x14ac:dyDescent="0.2">
      <c r="B12058" s="180"/>
      <c r="C12058" s="180"/>
    </row>
    <row r="12059" spans="2:3" s="165" customFormat="1" x14ac:dyDescent="0.2">
      <c r="B12059" s="180"/>
      <c r="C12059" s="180"/>
    </row>
    <row r="12060" spans="2:3" s="165" customFormat="1" x14ac:dyDescent="0.2">
      <c r="B12060" s="180"/>
      <c r="C12060" s="180"/>
    </row>
    <row r="12061" spans="2:3" s="165" customFormat="1" x14ac:dyDescent="0.2">
      <c r="B12061" s="180"/>
      <c r="C12061" s="180"/>
    </row>
    <row r="12062" spans="2:3" s="165" customFormat="1" x14ac:dyDescent="0.2">
      <c r="B12062" s="180"/>
      <c r="C12062" s="180"/>
    </row>
    <row r="12063" spans="2:3" s="165" customFormat="1" x14ac:dyDescent="0.2">
      <c r="B12063" s="180"/>
      <c r="C12063" s="180"/>
    </row>
    <row r="12064" spans="2:3" s="165" customFormat="1" x14ac:dyDescent="0.2">
      <c r="B12064" s="180"/>
      <c r="C12064" s="180"/>
    </row>
    <row r="12065" spans="2:3" s="165" customFormat="1" x14ac:dyDescent="0.2">
      <c r="B12065" s="180"/>
      <c r="C12065" s="180"/>
    </row>
    <row r="12066" spans="2:3" s="165" customFormat="1" x14ac:dyDescent="0.2">
      <c r="B12066" s="180"/>
      <c r="C12066" s="180"/>
    </row>
    <row r="12067" spans="2:3" s="165" customFormat="1" x14ac:dyDescent="0.2">
      <c r="B12067" s="180"/>
      <c r="C12067" s="180"/>
    </row>
    <row r="12068" spans="2:3" s="165" customFormat="1" x14ac:dyDescent="0.2">
      <c r="B12068" s="180"/>
      <c r="C12068" s="180"/>
    </row>
    <row r="12069" spans="2:3" s="165" customFormat="1" x14ac:dyDescent="0.2">
      <c r="B12069" s="180"/>
      <c r="C12069" s="180"/>
    </row>
    <row r="12070" spans="2:3" s="165" customFormat="1" x14ac:dyDescent="0.2">
      <c r="B12070" s="180"/>
      <c r="C12070" s="180"/>
    </row>
    <row r="12071" spans="2:3" s="165" customFormat="1" x14ac:dyDescent="0.2">
      <c r="B12071" s="180"/>
      <c r="C12071" s="180"/>
    </row>
    <row r="12072" spans="2:3" s="165" customFormat="1" x14ac:dyDescent="0.2">
      <c r="B12072" s="180"/>
      <c r="C12072" s="180"/>
    </row>
    <row r="12073" spans="2:3" s="165" customFormat="1" x14ac:dyDescent="0.2">
      <c r="B12073" s="180"/>
      <c r="C12073" s="180"/>
    </row>
    <row r="12074" spans="2:3" s="165" customFormat="1" x14ac:dyDescent="0.2">
      <c r="B12074" s="180"/>
      <c r="C12074" s="180"/>
    </row>
    <row r="12075" spans="2:3" s="165" customFormat="1" x14ac:dyDescent="0.2">
      <c r="B12075" s="180"/>
      <c r="C12075" s="180"/>
    </row>
    <row r="12076" spans="2:3" s="165" customFormat="1" x14ac:dyDescent="0.2">
      <c r="B12076" s="180"/>
      <c r="C12076" s="180"/>
    </row>
    <row r="12077" spans="2:3" s="165" customFormat="1" x14ac:dyDescent="0.2">
      <c r="B12077" s="180"/>
      <c r="C12077" s="180"/>
    </row>
    <row r="12078" spans="2:3" s="165" customFormat="1" x14ac:dyDescent="0.2">
      <c r="B12078" s="180"/>
      <c r="C12078" s="180"/>
    </row>
    <row r="12079" spans="2:3" s="165" customFormat="1" x14ac:dyDescent="0.2">
      <c r="B12079" s="180"/>
      <c r="C12079" s="180"/>
    </row>
    <row r="12080" spans="2:3" s="165" customFormat="1" x14ac:dyDescent="0.2">
      <c r="B12080" s="180"/>
      <c r="C12080" s="180"/>
    </row>
    <row r="12081" spans="2:3" s="165" customFormat="1" x14ac:dyDescent="0.2">
      <c r="B12081" s="180"/>
      <c r="C12081" s="180"/>
    </row>
    <row r="12082" spans="2:3" s="165" customFormat="1" x14ac:dyDescent="0.2">
      <c r="B12082" s="180"/>
      <c r="C12082" s="180"/>
    </row>
    <row r="12083" spans="2:3" s="165" customFormat="1" x14ac:dyDescent="0.2">
      <c r="B12083" s="180"/>
      <c r="C12083" s="180"/>
    </row>
    <row r="12084" spans="2:3" s="165" customFormat="1" x14ac:dyDescent="0.2">
      <c r="B12084" s="180"/>
      <c r="C12084" s="180"/>
    </row>
    <row r="12085" spans="2:3" s="165" customFormat="1" x14ac:dyDescent="0.2">
      <c r="B12085" s="180"/>
      <c r="C12085" s="180"/>
    </row>
    <row r="12086" spans="2:3" s="165" customFormat="1" x14ac:dyDescent="0.2">
      <c r="B12086" s="180"/>
      <c r="C12086" s="180"/>
    </row>
    <row r="12087" spans="2:3" s="165" customFormat="1" x14ac:dyDescent="0.2">
      <c r="B12087" s="180"/>
      <c r="C12087" s="180"/>
    </row>
    <row r="12088" spans="2:3" s="165" customFormat="1" x14ac:dyDescent="0.2">
      <c r="B12088" s="180"/>
      <c r="C12088" s="180"/>
    </row>
    <row r="12089" spans="2:3" s="165" customFormat="1" x14ac:dyDescent="0.2">
      <c r="B12089" s="180"/>
      <c r="C12089" s="180"/>
    </row>
    <row r="12090" spans="2:3" s="165" customFormat="1" x14ac:dyDescent="0.2">
      <c r="B12090" s="180"/>
      <c r="C12090" s="180"/>
    </row>
    <row r="12091" spans="2:3" s="165" customFormat="1" x14ac:dyDescent="0.2">
      <c r="B12091" s="180"/>
      <c r="C12091" s="180"/>
    </row>
    <row r="12092" spans="2:3" s="165" customFormat="1" x14ac:dyDescent="0.2">
      <c r="B12092" s="180"/>
      <c r="C12092" s="180"/>
    </row>
    <row r="12093" spans="2:3" s="165" customFormat="1" x14ac:dyDescent="0.2">
      <c r="B12093" s="180"/>
      <c r="C12093" s="180"/>
    </row>
    <row r="12094" spans="2:3" s="165" customFormat="1" x14ac:dyDescent="0.2">
      <c r="B12094" s="180"/>
      <c r="C12094" s="180"/>
    </row>
    <row r="12095" spans="2:3" s="165" customFormat="1" x14ac:dyDescent="0.2">
      <c r="B12095" s="180"/>
      <c r="C12095" s="180"/>
    </row>
    <row r="12096" spans="2:3" s="165" customFormat="1" x14ac:dyDescent="0.2">
      <c r="B12096" s="180"/>
      <c r="C12096" s="180"/>
    </row>
    <row r="12097" spans="2:3" s="165" customFormat="1" x14ac:dyDescent="0.2">
      <c r="B12097" s="180"/>
      <c r="C12097" s="180"/>
    </row>
    <row r="12098" spans="2:3" s="165" customFormat="1" x14ac:dyDescent="0.2">
      <c r="B12098" s="180"/>
      <c r="C12098" s="180"/>
    </row>
    <row r="12099" spans="2:3" s="165" customFormat="1" x14ac:dyDescent="0.2">
      <c r="B12099" s="180"/>
      <c r="C12099" s="180"/>
    </row>
    <row r="12100" spans="2:3" s="165" customFormat="1" x14ac:dyDescent="0.2">
      <c r="B12100" s="180"/>
      <c r="C12100" s="180"/>
    </row>
    <row r="12101" spans="2:3" s="165" customFormat="1" x14ac:dyDescent="0.2">
      <c r="B12101" s="180"/>
      <c r="C12101" s="180"/>
    </row>
    <row r="12102" spans="2:3" s="165" customFormat="1" x14ac:dyDescent="0.2">
      <c r="B12102" s="180"/>
      <c r="C12102" s="180"/>
    </row>
    <row r="12103" spans="2:3" s="165" customFormat="1" x14ac:dyDescent="0.2">
      <c r="B12103" s="180"/>
      <c r="C12103" s="180"/>
    </row>
    <row r="12104" spans="2:3" s="165" customFormat="1" x14ac:dyDescent="0.2">
      <c r="B12104" s="180"/>
      <c r="C12104" s="180"/>
    </row>
    <row r="12105" spans="2:3" s="165" customFormat="1" x14ac:dyDescent="0.2">
      <c r="B12105" s="180"/>
      <c r="C12105" s="180"/>
    </row>
    <row r="12106" spans="2:3" s="165" customFormat="1" x14ac:dyDescent="0.2">
      <c r="B12106" s="180"/>
      <c r="C12106" s="180"/>
    </row>
    <row r="12107" spans="2:3" s="165" customFormat="1" x14ac:dyDescent="0.2">
      <c r="B12107" s="180"/>
      <c r="C12107" s="180"/>
    </row>
    <row r="12108" spans="2:3" s="165" customFormat="1" x14ac:dyDescent="0.2">
      <c r="B12108" s="180"/>
      <c r="C12108" s="180"/>
    </row>
    <row r="12109" spans="2:3" s="165" customFormat="1" x14ac:dyDescent="0.2">
      <c r="B12109" s="180"/>
      <c r="C12109" s="180"/>
    </row>
    <row r="12110" spans="2:3" s="165" customFormat="1" x14ac:dyDescent="0.2">
      <c r="B12110" s="180"/>
      <c r="C12110" s="180"/>
    </row>
    <row r="12111" spans="2:3" s="165" customFormat="1" x14ac:dyDescent="0.2">
      <c r="B12111" s="180"/>
      <c r="C12111" s="180"/>
    </row>
    <row r="12112" spans="2:3" s="165" customFormat="1" x14ac:dyDescent="0.2">
      <c r="B12112" s="180"/>
      <c r="C12112" s="180"/>
    </row>
    <row r="12113" spans="2:3" s="165" customFormat="1" x14ac:dyDescent="0.2">
      <c r="B12113" s="180"/>
      <c r="C12113" s="180"/>
    </row>
    <row r="12114" spans="2:3" s="165" customFormat="1" x14ac:dyDescent="0.2">
      <c r="B12114" s="180"/>
      <c r="C12114" s="180"/>
    </row>
    <row r="12115" spans="2:3" s="165" customFormat="1" x14ac:dyDescent="0.2">
      <c r="B12115" s="180"/>
      <c r="C12115" s="180"/>
    </row>
    <row r="12116" spans="2:3" s="165" customFormat="1" x14ac:dyDescent="0.2">
      <c r="B12116" s="180"/>
      <c r="C12116" s="180"/>
    </row>
    <row r="12117" spans="2:3" s="165" customFormat="1" x14ac:dyDescent="0.2">
      <c r="B12117" s="180"/>
      <c r="C12117" s="180"/>
    </row>
    <row r="12118" spans="2:3" s="165" customFormat="1" x14ac:dyDescent="0.2">
      <c r="B12118" s="180"/>
      <c r="C12118" s="180"/>
    </row>
    <row r="12119" spans="2:3" s="165" customFormat="1" x14ac:dyDescent="0.2">
      <c r="B12119" s="180"/>
      <c r="C12119" s="180"/>
    </row>
    <row r="12120" spans="2:3" s="165" customFormat="1" x14ac:dyDescent="0.2">
      <c r="B12120" s="180"/>
      <c r="C12120" s="180"/>
    </row>
    <row r="12121" spans="2:3" s="165" customFormat="1" x14ac:dyDescent="0.2">
      <c r="B12121" s="180"/>
      <c r="C12121" s="180"/>
    </row>
    <row r="12122" spans="2:3" s="165" customFormat="1" x14ac:dyDescent="0.2">
      <c r="B12122" s="180"/>
      <c r="C12122" s="180"/>
    </row>
    <row r="12123" spans="2:3" s="165" customFormat="1" x14ac:dyDescent="0.2">
      <c r="B12123" s="180"/>
      <c r="C12123" s="180"/>
    </row>
    <row r="12124" spans="2:3" s="165" customFormat="1" x14ac:dyDescent="0.2">
      <c r="B12124" s="180"/>
      <c r="C12124" s="180"/>
    </row>
    <row r="12125" spans="2:3" s="165" customFormat="1" x14ac:dyDescent="0.2">
      <c r="B12125" s="180"/>
      <c r="C12125" s="180"/>
    </row>
    <row r="12126" spans="2:3" s="165" customFormat="1" x14ac:dyDescent="0.2">
      <c r="B12126" s="180"/>
      <c r="C12126" s="180"/>
    </row>
    <row r="12127" spans="2:3" s="165" customFormat="1" x14ac:dyDescent="0.2">
      <c r="B12127" s="180"/>
      <c r="C12127" s="180"/>
    </row>
    <row r="12128" spans="2:3" s="165" customFormat="1" x14ac:dyDescent="0.2">
      <c r="B12128" s="180"/>
      <c r="C12128" s="180"/>
    </row>
    <row r="12129" spans="2:3" s="165" customFormat="1" x14ac:dyDescent="0.2">
      <c r="B12129" s="180"/>
      <c r="C12129" s="180"/>
    </row>
    <row r="12130" spans="2:3" s="165" customFormat="1" x14ac:dyDescent="0.2">
      <c r="B12130" s="180"/>
      <c r="C12130" s="180"/>
    </row>
    <row r="12131" spans="2:3" s="165" customFormat="1" x14ac:dyDescent="0.2">
      <c r="B12131" s="180"/>
      <c r="C12131" s="180"/>
    </row>
    <row r="12132" spans="2:3" s="165" customFormat="1" x14ac:dyDescent="0.2">
      <c r="B12132" s="180"/>
      <c r="C12132" s="180"/>
    </row>
    <row r="12133" spans="2:3" s="165" customFormat="1" x14ac:dyDescent="0.2">
      <c r="B12133" s="180"/>
      <c r="C12133" s="180"/>
    </row>
    <row r="12134" spans="2:3" s="165" customFormat="1" x14ac:dyDescent="0.2">
      <c r="B12134" s="180"/>
      <c r="C12134" s="180"/>
    </row>
    <row r="12135" spans="2:3" s="165" customFormat="1" x14ac:dyDescent="0.2">
      <c r="B12135" s="180"/>
      <c r="C12135" s="180"/>
    </row>
    <row r="12136" spans="2:3" s="165" customFormat="1" x14ac:dyDescent="0.2">
      <c r="B12136" s="180"/>
      <c r="C12136" s="180"/>
    </row>
    <row r="12137" spans="2:3" s="165" customFormat="1" x14ac:dyDescent="0.2">
      <c r="B12137" s="180"/>
      <c r="C12137" s="180"/>
    </row>
    <row r="12138" spans="2:3" s="165" customFormat="1" x14ac:dyDescent="0.2">
      <c r="B12138" s="180"/>
      <c r="C12138" s="180"/>
    </row>
    <row r="12139" spans="2:3" s="165" customFormat="1" x14ac:dyDescent="0.2">
      <c r="B12139" s="180"/>
      <c r="C12139" s="180"/>
    </row>
    <row r="12140" spans="2:3" s="165" customFormat="1" x14ac:dyDescent="0.2">
      <c r="B12140" s="180"/>
      <c r="C12140" s="180"/>
    </row>
    <row r="12141" spans="2:3" s="165" customFormat="1" x14ac:dyDescent="0.2">
      <c r="B12141" s="180"/>
      <c r="C12141" s="180"/>
    </row>
    <row r="12142" spans="2:3" s="165" customFormat="1" x14ac:dyDescent="0.2">
      <c r="B12142" s="180"/>
      <c r="C12142" s="180"/>
    </row>
    <row r="12143" spans="2:3" s="165" customFormat="1" x14ac:dyDescent="0.2">
      <c r="B12143" s="180"/>
      <c r="C12143" s="180"/>
    </row>
    <row r="12144" spans="2:3" s="165" customFormat="1" x14ac:dyDescent="0.2">
      <c r="B12144" s="180"/>
      <c r="C12144" s="180"/>
    </row>
    <row r="12145" spans="2:3" s="165" customFormat="1" x14ac:dyDescent="0.2">
      <c r="B12145" s="180"/>
      <c r="C12145" s="180"/>
    </row>
    <row r="12146" spans="2:3" s="165" customFormat="1" x14ac:dyDescent="0.2">
      <c r="B12146" s="180"/>
      <c r="C12146" s="180"/>
    </row>
    <row r="12147" spans="2:3" s="165" customFormat="1" x14ac:dyDescent="0.2">
      <c r="B12147" s="180"/>
      <c r="C12147" s="180"/>
    </row>
    <row r="12148" spans="2:3" s="165" customFormat="1" x14ac:dyDescent="0.2">
      <c r="B12148" s="180"/>
      <c r="C12148" s="180"/>
    </row>
    <row r="12149" spans="2:3" s="165" customFormat="1" x14ac:dyDescent="0.2">
      <c r="B12149" s="180"/>
      <c r="C12149" s="180"/>
    </row>
    <row r="12150" spans="2:3" s="165" customFormat="1" x14ac:dyDescent="0.2">
      <c r="B12150" s="180"/>
      <c r="C12150" s="180"/>
    </row>
    <row r="12151" spans="2:3" s="165" customFormat="1" x14ac:dyDescent="0.2">
      <c r="B12151" s="180"/>
      <c r="C12151" s="180"/>
    </row>
    <row r="12152" spans="2:3" s="165" customFormat="1" x14ac:dyDescent="0.2">
      <c r="B12152" s="180"/>
      <c r="C12152" s="180"/>
    </row>
    <row r="12153" spans="2:3" s="165" customFormat="1" x14ac:dyDescent="0.2">
      <c r="B12153" s="180"/>
      <c r="C12153" s="180"/>
    </row>
    <row r="12154" spans="2:3" s="165" customFormat="1" x14ac:dyDescent="0.2">
      <c r="B12154" s="180"/>
      <c r="C12154" s="180"/>
    </row>
    <row r="12155" spans="2:3" s="165" customFormat="1" x14ac:dyDescent="0.2">
      <c r="B12155" s="180"/>
      <c r="C12155" s="180"/>
    </row>
    <row r="12156" spans="2:3" s="165" customFormat="1" x14ac:dyDescent="0.2">
      <c r="B12156" s="180"/>
      <c r="C12156" s="180"/>
    </row>
    <row r="12157" spans="2:3" s="165" customFormat="1" x14ac:dyDescent="0.2">
      <c r="B12157" s="180"/>
      <c r="C12157" s="180"/>
    </row>
    <row r="12158" spans="2:3" s="165" customFormat="1" x14ac:dyDescent="0.2">
      <c r="B12158" s="180"/>
      <c r="C12158" s="180"/>
    </row>
    <row r="12159" spans="2:3" s="165" customFormat="1" x14ac:dyDescent="0.2">
      <c r="B12159" s="180"/>
      <c r="C12159" s="180"/>
    </row>
    <row r="12160" spans="2:3" s="165" customFormat="1" x14ac:dyDescent="0.2">
      <c r="B12160" s="180"/>
      <c r="C12160" s="180"/>
    </row>
    <row r="12161" spans="2:3" s="165" customFormat="1" x14ac:dyDescent="0.2">
      <c r="B12161" s="180"/>
      <c r="C12161" s="180"/>
    </row>
    <row r="12162" spans="2:3" s="165" customFormat="1" x14ac:dyDescent="0.2">
      <c r="B12162" s="180"/>
      <c r="C12162" s="180"/>
    </row>
    <row r="12163" spans="2:3" s="165" customFormat="1" x14ac:dyDescent="0.2">
      <c r="B12163" s="180"/>
      <c r="C12163" s="180"/>
    </row>
    <row r="12164" spans="2:3" s="165" customFormat="1" x14ac:dyDescent="0.2">
      <c r="B12164" s="180"/>
      <c r="C12164" s="180"/>
    </row>
    <row r="12165" spans="2:3" s="165" customFormat="1" x14ac:dyDescent="0.2">
      <c r="B12165" s="180"/>
      <c r="C12165" s="180"/>
    </row>
    <row r="12166" spans="2:3" s="165" customFormat="1" x14ac:dyDescent="0.2">
      <c r="B12166" s="180"/>
      <c r="C12166" s="180"/>
    </row>
    <row r="12167" spans="2:3" s="165" customFormat="1" x14ac:dyDescent="0.2">
      <c r="B12167" s="180"/>
      <c r="C12167" s="180"/>
    </row>
    <row r="12168" spans="2:3" s="165" customFormat="1" x14ac:dyDescent="0.2">
      <c r="B12168" s="180"/>
      <c r="C12168" s="180"/>
    </row>
    <row r="12169" spans="2:3" s="165" customFormat="1" x14ac:dyDescent="0.2">
      <c r="B12169" s="180"/>
      <c r="C12169" s="180"/>
    </row>
    <row r="12170" spans="2:3" s="165" customFormat="1" x14ac:dyDescent="0.2">
      <c r="B12170" s="180"/>
      <c r="C12170" s="180"/>
    </row>
    <row r="12171" spans="2:3" s="165" customFormat="1" x14ac:dyDescent="0.2">
      <c r="B12171" s="180"/>
      <c r="C12171" s="180"/>
    </row>
    <row r="12172" spans="2:3" s="165" customFormat="1" x14ac:dyDescent="0.2">
      <c r="B12172" s="180"/>
      <c r="C12172" s="180"/>
    </row>
    <row r="12173" spans="2:3" s="165" customFormat="1" x14ac:dyDescent="0.2">
      <c r="B12173" s="180"/>
      <c r="C12173" s="180"/>
    </row>
    <row r="12174" spans="2:3" s="165" customFormat="1" x14ac:dyDescent="0.2">
      <c r="B12174" s="180"/>
      <c r="C12174" s="180"/>
    </row>
    <row r="12175" spans="2:3" s="165" customFormat="1" x14ac:dyDescent="0.2">
      <c r="B12175" s="180"/>
      <c r="C12175" s="180"/>
    </row>
    <row r="12176" spans="2:3" s="165" customFormat="1" x14ac:dyDescent="0.2">
      <c r="B12176" s="180"/>
      <c r="C12176" s="180"/>
    </row>
    <row r="12177" spans="2:3" s="165" customFormat="1" x14ac:dyDescent="0.2">
      <c r="B12177" s="180"/>
      <c r="C12177" s="180"/>
    </row>
    <row r="12178" spans="2:3" s="165" customFormat="1" x14ac:dyDescent="0.2">
      <c r="B12178" s="180"/>
      <c r="C12178" s="180"/>
    </row>
    <row r="12179" spans="2:3" s="165" customFormat="1" x14ac:dyDescent="0.2">
      <c r="B12179" s="180"/>
      <c r="C12179" s="180"/>
    </row>
    <row r="12180" spans="2:3" s="165" customFormat="1" x14ac:dyDescent="0.2">
      <c r="B12180" s="180"/>
      <c r="C12180" s="180"/>
    </row>
    <row r="12181" spans="2:3" s="165" customFormat="1" x14ac:dyDescent="0.2">
      <c r="B12181" s="180"/>
      <c r="C12181" s="180"/>
    </row>
    <row r="12182" spans="2:3" s="165" customFormat="1" x14ac:dyDescent="0.2">
      <c r="B12182" s="180"/>
      <c r="C12182" s="180"/>
    </row>
    <row r="12183" spans="2:3" s="165" customFormat="1" x14ac:dyDescent="0.2">
      <c r="B12183" s="180"/>
      <c r="C12183" s="180"/>
    </row>
    <row r="12184" spans="2:3" s="165" customFormat="1" x14ac:dyDescent="0.2">
      <c r="B12184" s="180"/>
      <c r="C12184" s="180"/>
    </row>
    <row r="12185" spans="2:3" s="165" customFormat="1" x14ac:dyDescent="0.2">
      <c r="B12185" s="180"/>
      <c r="C12185" s="180"/>
    </row>
    <row r="12186" spans="2:3" s="165" customFormat="1" x14ac:dyDescent="0.2">
      <c r="B12186" s="180"/>
      <c r="C12186" s="180"/>
    </row>
    <row r="12187" spans="2:3" s="165" customFormat="1" x14ac:dyDescent="0.2">
      <c r="B12187" s="180"/>
      <c r="C12187" s="180"/>
    </row>
    <row r="12188" spans="2:3" s="165" customFormat="1" x14ac:dyDescent="0.2">
      <c r="B12188" s="180"/>
      <c r="C12188" s="180"/>
    </row>
    <row r="12189" spans="2:3" s="165" customFormat="1" x14ac:dyDescent="0.2">
      <c r="B12189" s="180"/>
      <c r="C12189" s="180"/>
    </row>
    <row r="12190" spans="2:3" s="165" customFormat="1" x14ac:dyDescent="0.2">
      <c r="B12190" s="180"/>
      <c r="C12190" s="180"/>
    </row>
    <row r="12191" spans="2:3" s="165" customFormat="1" x14ac:dyDescent="0.2">
      <c r="B12191" s="180"/>
      <c r="C12191" s="180"/>
    </row>
    <row r="12192" spans="2:3" s="165" customFormat="1" x14ac:dyDescent="0.2">
      <c r="B12192" s="180"/>
      <c r="C12192" s="180"/>
    </row>
    <row r="12193" spans="2:3" s="165" customFormat="1" x14ac:dyDescent="0.2">
      <c r="B12193" s="180"/>
      <c r="C12193" s="180"/>
    </row>
    <row r="12194" spans="2:3" s="165" customFormat="1" x14ac:dyDescent="0.2">
      <c r="B12194" s="180"/>
      <c r="C12194" s="180"/>
    </row>
    <row r="12195" spans="2:3" s="165" customFormat="1" x14ac:dyDescent="0.2">
      <c r="B12195" s="180"/>
      <c r="C12195" s="180"/>
    </row>
    <row r="12196" spans="2:3" s="165" customFormat="1" x14ac:dyDescent="0.2">
      <c r="B12196" s="180"/>
      <c r="C12196" s="180"/>
    </row>
    <row r="12197" spans="2:3" s="165" customFormat="1" x14ac:dyDescent="0.2">
      <c r="B12197" s="180"/>
      <c r="C12197" s="180"/>
    </row>
    <row r="12198" spans="2:3" s="165" customFormat="1" x14ac:dyDescent="0.2">
      <c r="B12198" s="180"/>
      <c r="C12198" s="180"/>
    </row>
    <row r="12199" spans="2:3" s="165" customFormat="1" x14ac:dyDescent="0.2">
      <c r="B12199" s="180"/>
      <c r="C12199" s="180"/>
    </row>
    <row r="12200" spans="2:3" s="165" customFormat="1" x14ac:dyDescent="0.2">
      <c r="B12200" s="180"/>
      <c r="C12200" s="180"/>
    </row>
    <row r="12201" spans="2:3" s="165" customFormat="1" x14ac:dyDescent="0.2">
      <c r="B12201" s="180"/>
      <c r="C12201" s="180"/>
    </row>
    <row r="12202" spans="2:3" s="165" customFormat="1" x14ac:dyDescent="0.2">
      <c r="B12202" s="180"/>
      <c r="C12202" s="180"/>
    </row>
    <row r="12203" spans="2:3" s="165" customFormat="1" x14ac:dyDescent="0.2">
      <c r="B12203" s="180"/>
      <c r="C12203" s="180"/>
    </row>
    <row r="12204" spans="2:3" s="165" customFormat="1" x14ac:dyDescent="0.2">
      <c r="B12204" s="180"/>
      <c r="C12204" s="180"/>
    </row>
    <row r="12205" spans="2:3" s="165" customFormat="1" x14ac:dyDescent="0.2">
      <c r="B12205" s="180"/>
      <c r="C12205" s="180"/>
    </row>
    <row r="12206" spans="2:3" s="165" customFormat="1" x14ac:dyDescent="0.2">
      <c r="B12206" s="180"/>
      <c r="C12206" s="180"/>
    </row>
    <row r="12207" spans="2:3" s="165" customFormat="1" x14ac:dyDescent="0.2">
      <c r="B12207" s="180"/>
      <c r="C12207" s="180"/>
    </row>
    <row r="12208" spans="2:3" s="165" customFormat="1" x14ac:dyDescent="0.2">
      <c r="B12208" s="180"/>
      <c r="C12208" s="180"/>
    </row>
    <row r="12209" spans="2:3" s="165" customFormat="1" x14ac:dyDescent="0.2">
      <c r="B12209" s="180"/>
      <c r="C12209" s="180"/>
    </row>
    <row r="12210" spans="2:3" s="165" customFormat="1" x14ac:dyDescent="0.2">
      <c r="B12210" s="180"/>
      <c r="C12210" s="180"/>
    </row>
    <row r="12211" spans="2:3" s="165" customFormat="1" x14ac:dyDescent="0.2">
      <c r="B12211" s="180"/>
      <c r="C12211" s="180"/>
    </row>
    <row r="12212" spans="2:3" s="165" customFormat="1" x14ac:dyDescent="0.2">
      <c r="B12212" s="180"/>
      <c r="C12212" s="180"/>
    </row>
    <row r="12213" spans="2:3" s="165" customFormat="1" x14ac:dyDescent="0.2">
      <c r="B12213" s="180"/>
      <c r="C12213" s="180"/>
    </row>
    <row r="12214" spans="2:3" s="165" customFormat="1" x14ac:dyDescent="0.2">
      <c r="B12214" s="180"/>
      <c r="C12214" s="180"/>
    </row>
    <row r="12215" spans="2:3" s="165" customFormat="1" x14ac:dyDescent="0.2">
      <c r="B12215" s="180"/>
      <c r="C12215" s="180"/>
    </row>
    <row r="12216" spans="2:3" s="165" customFormat="1" x14ac:dyDescent="0.2">
      <c r="B12216" s="180"/>
      <c r="C12216" s="180"/>
    </row>
    <row r="12217" spans="2:3" s="165" customFormat="1" x14ac:dyDescent="0.2">
      <c r="B12217" s="180"/>
      <c r="C12217" s="180"/>
    </row>
    <row r="12218" spans="2:3" s="165" customFormat="1" x14ac:dyDescent="0.2">
      <c r="B12218" s="180"/>
      <c r="C12218" s="180"/>
    </row>
    <row r="12219" spans="2:3" s="165" customFormat="1" x14ac:dyDescent="0.2">
      <c r="B12219" s="180"/>
      <c r="C12219" s="180"/>
    </row>
    <row r="12220" spans="2:3" s="165" customFormat="1" x14ac:dyDescent="0.2">
      <c r="B12220" s="180"/>
      <c r="C12220" s="180"/>
    </row>
    <row r="12221" spans="2:3" s="165" customFormat="1" x14ac:dyDescent="0.2">
      <c r="B12221" s="180"/>
      <c r="C12221" s="180"/>
    </row>
    <row r="12222" spans="2:3" s="165" customFormat="1" x14ac:dyDescent="0.2">
      <c r="B12222" s="180"/>
      <c r="C12222" s="180"/>
    </row>
    <row r="12223" spans="2:3" s="165" customFormat="1" x14ac:dyDescent="0.2">
      <c r="B12223" s="180"/>
      <c r="C12223" s="180"/>
    </row>
    <row r="12224" spans="2:3" s="165" customFormat="1" x14ac:dyDescent="0.2">
      <c r="B12224" s="180"/>
      <c r="C12224" s="180"/>
    </row>
    <row r="12225" spans="2:3" s="165" customFormat="1" x14ac:dyDescent="0.2">
      <c r="B12225" s="180"/>
      <c r="C12225" s="180"/>
    </row>
    <row r="12226" spans="2:3" s="165" customFormat="1" x14ac:dyDescent="0.2">
      <c r="B12226" s="180"/>
      <c r="C12226" s="180"/>
    </row>
    <row r="12227" spans="2:3" s="165" customFormat="1" x14ac:dyDescent="0.2">
      <c r="B12227" s="180"/>
      <c r="C12227" s="180"/>
    </row>
    <row r="12228" spans="2:3" s="165" customFormat="1" x14ac:dyDescent="0.2">
      <c r="B12228" s="180"/>
      <c r="C12228" s="180"/>
    </row>
    <row r="12229" spans="2:3" s="165" customFormat="1" x14ac:dyDescent="0.2">
      <c r="B12229" s="180"/>
      <c r="C12229" s="180"/>
    </row>
    <row r="12230" spans="2:3" s="165" customFormat="1" x14ac:dyDescent="0.2">
      <c r="B12230" s="180"/>
      <c r="C12230" s="180"/>
    </row>
    <row r="12231" spans="2:3" s="165" customFormat="1" x14ac:dyDescent="0.2">
      <c r="B12231" s="180"/>
      <c r="C12231" s="180"/>
    </row>
    <row r="12232" spans="2:3" s="165" customFormat="1" x14ac:dyDescent="0.2">
      <c r="B12232" s="180"/>
      <c r="C12232" s="180"/>
    </row>
    <row r="12233" spans="2:3" s="165" customFormat="1" x14ac:dyDescent="0.2">
      <c r="B12233" s="180"/>
      <c r="C12233" s="180"/>
    </row>
    <row r="12234" spans="2:3" s="165" customFormat="1" x14ac:dyDescent="0.2">
      <c r="B12234" s="180"/>
      <c r="C12234" s="180"/>
    </row>
    <row r="12235" spans="2:3" s="165" customFormat="1" x14ac:dyDescent="0.2">
      <c r="B12235" s="180"/>
      <c r="C12235" s="180"/>
    </row>
    <row r="12236" spans="2:3" s="165" customFormat="1" x14ac:dyDescent="0.2">
      <c r="B12236" s="180"/>
      <c r="C12236" s="180"/>
    </row>
    <row r="12237" spans="2:3" s="165" customFormat="1" x14ac:dyDescent="0.2">
      <c r="B12237" s="180"/>
      <c r="C12237" s="180"/>
    </row>
    <row r="12238" spans="2:3" s="165" customFormat="1" x14ac:dyDescent="0.2">
      <c r="B12238" s="180"/>
      <c r="C12238" s="180"/>
    </row>
    <row r="12239" spans="2:3" s="165" customFormat="1" x14ac:dyDescent="0.2">
      <c r="B12239" s="180"/>
      <c r="C12239" s="180"/>
    </row>
    <row r="12240" spans="2:3" s="165" customFormat="1" x14ac:dyDescent="0.2">
      <c r="B12240" s="180"/>
      <c r="C12240" s="180"/>
    </row>
    <row r="12241" spans="2:3" s="165" customFormat="1" x14ac:dyDescent="0.2">
      <c r="B12241" s="180"/>
      <c r="C12241" s="180"/>
    </row>
    <row r="12242" spans="2:3" s="165" customFormat="1" x14ac:dyDescent="0.2">
      <c r="B12242" s="180"/>
      <c r="C12242" s="180"/>
    </row>
    <row r="12243" spans="2:3" s="165" customFormat="1" x14ac:dyDescent="0.2">
      <c r="B12243" s="180"/>
      <c r="C12243" s="180"/>
    </row>
    <row r="12244" spans="2:3" s="165" customFormat="1" x14ac:dyDescent="0.2">
      <c r="B12244" s="180"/>
      <c r="C12244" s="180"/>
    </row>
    <row r="12245" spans="2:3" s="165" customFormat="1" x14ac:dyDescent="0.2">
      <c r="B12245" s="180"/>
      <c r="C12245" s="180"/>
    </row>
    <row r="12246" spans="2:3" s="165" customFormat="1" x14ac:dyDescent="0.2">
      <c r="B12246" s="180"/>
      <c r="C12246" s="180"/>
    </row>
    <row r="12247" spans="2:3" s="165" customFormat="1" x14ac:dyDescent="0.2">
      <c r="B12247" s="180"/>
      <c r="C12247" s="180"/>
    </row>
    <row r="12248" spans="2:3" s="165" customFormat="1" x14ac:dyDescent="0.2">
      <c r="B12248" s="180"/>
      <c r="C12248" s="180"/>
    </row>
    <row r="12249" spans="2:3" s="165" customFormat="1" x14ac:dyDescent="0.2">
      <c r="B12249" s="180"/>
      <c r="C12249" s="180"/>
    </row>
    <row r="12250" spans="2:3" s="165" customFormat="1" x14ac:dyDescent="0.2">
      <c r="B12250" s="180"/>
      <c r="C12250" s="180"/>
    </row>
    <row r="12251" spans="2:3" s="165" customFormat="1" x14ac:dyDescent="0.2">
      <c r="B12251" s="180"/>
      <c r="C12251" s="180"/>
    </row>
    <row r="12252" spans="2:3" s="165" customFormat="1" x14ac:dyDescent="0.2">
      <c r="B12252" s="180"/>
      <c r="C12252" s="180"/>
    </row>
    <row r="12253" spans="2:3" s="165" customFormat="1" x14ac:dyDescent="0.2">
      <c r="B12253" s="180"/>
      <c r="C12253" s="180"/>
    </row>
    <row r="12254" spans="2:3" s="165" customFormat="1" x14ac:dyDescent="0.2">
      <c r="B12254" s="180"/>
      <c r="C12254" s="180"/>
    </row>
    <row r="12255" spans="2:3" s="165" customFormat="1" x14ac:dyDescent="0.2">
      <c r="B12255" s="180"/>
      <c r="C12255" s="180"/>
    </row>
    <row r="12256" spans="2:3" s="165" customFormat="1" x14ac:dyDescent="0.2">
      <c r="B12256" s="180"/>
      <c r="C12256" s="180"/>
    </row>
    <row r="12257" spans="2:3" s="165" customFormat="1" x14ac:dyDescent="0.2">
      <c r="B12257" s="180"/>
      <c r="C12257" s="180"/>
    </row>
    <row r="12258" spans="2:3" s="165" customFormat="1" x14ac:dyDescent="0.2">
      <c r="B12258" s="180"/>
      <c r="C12258" s="180"/>
    </row>
    <row r="12259" spans="2:3" s="165" customFormat="1" x14ac:dyDescent="0.2">
      <c r="B12259" s="180"/>
      <c r="C12259" s="180"/>
    </row>
    <row r="12260" spans="2:3" s="165" customFormat="1" x14ac:dyDescent="0.2">
      <c r="B12260" s="180"/>
      <c r="C12260" s="180"/>
    </row>
    <row r="12261" spans="2:3" s="165" customFormat="1" x14ac:dyDescent="0.2">
      <c r="B12261" s="180"/>
      <c r="C12261" s="180"/>
    </row>
    <row r="12262" spans="2:3" s="165" customFormat="1" x14ac:dyDescent="0.2">
      <c r="B12262" s="180"/>
      <c r="C12262" s="180"/>
    </row>
    <row r="12263" spans="2:3" s="165" customFormat="1" x14ac:dyDescent="0.2">
      <c r="B12263" s="180"/>
      <c r="C12263" s="180"/>
    </row>
    <row r="12264" spans="2:3" s="165" customFormat="1" x14ac:dyDescent="0.2">
      <c r="B12264" s="180"/>
      <c r="C12264" s="180"/>
    </row>
    <row r="12265" spans="2:3" s="165" customFormat="1" x14ac:dyDescent="0.2">
      <c r="B12265" s="180"/>
      <c r="C12265" s="180"/>
    </row>
    <row r="12266" spans="2:3" s="165" customFormat="1" x14ac:dyDescent="0.2">
      <c r="B12266" s="180"/>
      <c r="C12266" s="180"/>
    </row>
    <row r="12267" spans="2:3" s="165" customFormat="1" x14ac:dyDescent="0.2">
      <c r="B12267" s="180"/>
      <c r="C12267" s="180"/>
    </row>
    <row r="12268" spans="2:3" s="165" customFormat="1" x14ac:dyDescent="0.2">
      <c r="B12268" s="180"/>
      <c r="C12268" s="180"/>
    </row>
    <row r="12269" spans="2:3" s="165" customFormat="1" x14ac:dyDescent="0.2">
      <c r="B12269" s="180"/>
      <c r="C12269" s="180"/>
    </row>
    <row r="12270" spans="2:3" s="165" customFormat="1" x14ac:dyDescent="0.2">
      <c r="B12270" s="180"/>
      <c r="C12270" s="180"/>
    </row>
    <row r="12271" spans="2:3" s="165" customFormat="1" x14ac:dyDescent="0.2">
      <c r="B12271" s="180"/>
      <c r="C12271" s="180"/>
    </row>
    <row r="12272" spans="2:3" s="165" customFormat="1" x14ac:dyDescent="0.2">
      <c r="B12272" s="180"/>
      <c r="C12272" s="180"/>
    </row>
    <row r="12273" spans="2:3" s="165" customFormat="1" x14ac:dyDescent="0.2">
      <c r="B12273" s="180"/>
      <c r="C12273" s="180"/>
    </row>
    <row r="12274" spans="2:3" s="165" customFormat="1" x14ac:dyDescent="0.2">
      <c r="B12274" s="180"/>
      <c r="C12274" s="180"/>
    </row>
    <row r="12275" spans="2:3" s="165" customFormat="1" x14ac:dyDescent="0.2">
      <c r="B12275" s="180"/>
      <c r="C12275" s="180"/>
    </row>
    <row r="12276" spans="2:3" s="165" customFormat="1" x14ac:dyDescent="0.2">
      <c r="B12276" s="180"/>
      <c r="C12276" s="180"/>
    </row>
    <row r="12277" spans="2:3" s="165" customFormat="1" x14ac:dyDescent="0.2">
      <c r="B12277" s="180"/>
      <c r="C12277" s="180"/>
    </row>
    <row r="12278" spans="2:3" s="165" customFormat="1" x14ac:dyDescent="0.2">
      <c r="B12278" s="180"/>
      <c r="C12278" s="180"/>
    </row>
    <row r="12279" spans="2:3" s="165" customFormat="1" x14ac:dyDescent="0.2">
      <c r="B12279" s="180"/>
      <c r="C12279" s="180"/>
    </row>
    <row r="12280" spans="2:3" s="165" customFormat="1" x14ac:dyDescent="0.2">
      <c r="B12280" s="180"/>
      <c r="C12280" s="180"/>
    </row>
    <row r="12281" spans="2:3" s="165" customFormat="1" x14ac:dyDescent="0.2">
      <c r="B12281" s="180"/>
      <c r="C12281" s="180"/>
    </row>
    <row r="12282" spans="2:3" s="165" customFormat="1" x14ac:dyDescent="0.2">
      <c r="B12282" s="180"/>
      <c r="C12282" s="180"/>
    </row>
    <row r="12283" spans="2:3" s="165" customFormat="1" x14ac:dyDescent="0.2">
      <c r="B12283" s="180"/>
      <c r="C12283" s="180"/>
    </row>
    <row r="12284" spans="2:3" s="165" customFormat="1" x14ac:dyDescent="0.2">
      <c r="B12284" s="180"/>
      <c r="C12284" s="180"/>
    </row>
    <row r="12285" spans="2:3" s="165" customFormat="1" x14ac:dyDescent="0.2">
      <c r="B12285" s="180"/>
      <c r="C12285" s="180"/>
    </row>
    <row r="12286" spans="2:3" s="165" customFormat="1" x14ac:dyDescent="0.2">
      <c r="B12286" s="180"/>
      <c r="C12286" s="180"/>
    </row>
    <row r="12287" spans="2:3" s="165" customFormat="1" x14ac:dyDescent="0.2">
      <c r="B12287" s="180"/>
      <c r="C12287" s="180"/>
    </row>
    <row r="12288" spans="2:3" s="165" customFormat="1" x14ac:dyDescent="0.2">
      <c r="B12288" s="180"/>
      <c r="C12288" s="180"/>
    </row>
    <row r="12289" spans="2:3" s="165" customFormat="1" x14ac:dyDescent="0.2">
      <c r="B12289" s="180"/>
      <c r="C12289" s="180"/>
    </row>
    <row r="12290" spans="2:3" s="165" customFormat="1" x14ac:dyDescent="0.2">
      <c r="B12290" s="180"/>
      <c r="C12290" s="180"/>
    </row>
    <row r="12291" spans="2:3" s="165" customFormat="1" x14ac:dyDescent="0.2">
      <c r="B12291" s="180"/>
      <c r="C12291" s="180"/>
    </row>
    <row r="12292" spans="2:3" s="165" customFormat="1" x14ac:dyDescent="0.2">
      <c r="B12292" s="180"/>
      <c r="C12292" s="180"/>
    </row>
    <row r="12293" spans="2:3" s="165" customFormat="1" x14ac:dyDescent="0.2">
      <c r="B12293" s="180"/>
      <c r="C12293" s="180"/>
    </row>
    <row r="12294" spans="2:3" s="165" customFormat="1" x14ac:dyDescent="0.2">
      <c r="B12294" s="180"/>
      <c r="C12294" s="180"/>
    </row>
    <row r="12295" spans="2:3" s="165" customFormat="1" x14ac:dyDescent="0.2">
      <c r="B12295" s="180"/>
      <c r="C12295" s="180"/>
    </row>
    <row r="12296" spans="2:3" s="165" customFormat="1" x14ac:dyDescent="0.2">
      <c r="B12296" s="180"/>
      <c r="C12296" s="180"/>
    </row>
    <row r="12297" spans="2:3" s="165" customFormat="1" x14ac:dyDescent="0.2">
      <c r="B12297" s="180"/>
      <c r="C12297" s="180"/>
    </row>
    <row r="12298" spans="2:3" s="165" customFormat="1" x14ac:dyDescent="0.2">
      <c r="B12298" s="180"/>
      <c r="C12298" s="180"/>
    </row>
    <row r="12299" spans="2:3" s="165" customFormat="1" x14ac:dyDescent="0.2">
      <c r="B12299" s="180"/>
      <c r="C12299" s="180"/>
    </row>
    <row r="12300" spans="2:3" s="165" customFormat="1" x14ac:dyDescent="0.2">
      <c r="B12300" s="180"/>
      <c r="C12300" s="180"/>
    </row>
    <row r="12301" spans="2:3" s="165" customFormat="1" x14ac:dyDescent="0.2">
      <c r="B12301" s="180"/>
      <c r="C12301" s="180"/>
    </row>
    <row r="12302" spans="2:3" s="165" customFormat="1" x14ac:dyDescent="0.2">
      <c r="B12302" s="180"/>
      <c r="C12302" s="180"/>
    </row>
    <row r="12303" spans="2:3" s="165" customFormat="1" x14ac:dyDescent="0.2">
      <c r="B12303" s="180"/>
      <c r="C12303" s="180"/>
    </row>
    <row r="12304" spans="2:3" s="165" customFormat="1" x14ac:dyDescent="0.2">
      <c r="B12304" s="180"/>
      <c r="C12304" s="180"/>
    </row>
    <row r="12305" spans="2:3" s="165" customFormat="1" x14ac:dyDescent="0.2">
      <c r="B12305" s="180"/>
      <c r="C12305" s="180"/>
    </row>
    <row r="12306" spans="2:3" s="165" customFormat="1" x14ac:dyDescent="0.2">
      <c r="B12306" s="180"/>
      <c r="C12306" s="180"/>
    </row>
    <row r="12307" spans="2:3" s="165" customFormat="1" x14ac:dyDescent="0.2">
      <c r="B12307" s="180"/>
      <c r="C12307" s="180"/>
    </row>
    <row r="12308" spans="2:3" s="165" customFormat="1" x14ac:dyDescent="0.2">
      <c r="B12308" s="180"/>
      <c r="C12308" s="180"/>
    </row>
    <row r="12309" spans="2:3" s="165" customFormat="1" x14ac:dyDescent="0.2">
      <c r="B12309" s="180"/>
      <c r="C12309" s="180"/>
    </row>
    <row r="12310" spans="2:3" s="165" customFormat="1" x14ac:dyDescent="0.2">
      <c r="B12310" s="180"/>
      <c r="C12310" s="180"/>
    </row>
    <row r="12311" spans="2:3" s="165" customFormat="1" x14ac:dyDescent="0.2">
      <c r="B12311" s="180"/>
      <c r="C12311" s="180"/>
    </row>
    <row r="12312" spans="2:3" s="165" customFormat="1" x14ac:dyDescent="0.2">
      <c r="B12312" s="180"/>
      <c r="C12312" s="180"/>
    </row>
    <row r="12313" spans="2:3" s="165" customFormat="1" x14ac:dyDescent="0.2">
      <c r="B12313" s="180"/>
      <c r="C12313" s="180"/>
    </row>
    <row r="12314" spans="2:3" s="165" customFormat="1" x14ac:dyDescent="0.2">
      <c r="B12314" s="180"/>
      <c r="C12314" s="180"/>
    </row>
    <row r="12315" spans="2:3" s="165" customFormat="1" x14ac:dyDescent="0.2">
      <c r="B12315" s="180"/>
      <c r="C12315" s="180"/>
    </row>
    <row r="12316" spans="2:3" s="165" customFormat="1" x14ac:dyDescent="0.2">
      <c r="B12316" s="180"/>
      <c r="C12316" s="180"/>
    </row>
    <row r="12317" spans="2:3" s="165" customFormat="1" x14ac:dyDescent="0.2">
      <c r="B12317" s="180"/>
      <c r="C12317" s="180"/>
    </row>
    <row r="12318" spans="2:3" s="165" customFormat="1" x14ac:dyDescent="0.2">
      <c r="B12318" s="180"/>
      <c r="C12318" s="180"/>
    </row>
    <row r="12319" spans="2:3" s="165" customFormat="1" x14ac:dyDescent="0.2">
      <c r="B12319" s="180"/>
      <c r="C12319" s="180"/>
    </row>
    <row r="12320" spans="2:3" s="165" customFormat="1" x14ac:dyDescent="0.2">
      <c r="B12320" s="180"/>
      <c r="C12320" s="180"/>
    </row>
    <row r="12321" spans="2:3" s="165" customFormat="1" x14ac:dyDescent="0.2">
      <c r="B12321" s="180"/>
      <c r="C12321" s="180"/>
    </row>
    <row r="12322" spans="2:3" s="165" customFormat="1" x14ac:dyDescent="0.2">
      <c r="B12322" s="180"/>
      <c r="C12322" s="180"/>
    </row>
    <row r="12323" spans="2:3" s="165" customFormat="1" x14ac:dyDescent="0.2">
      <c r="B12323" s="180"/>
      <c r="C12323" s="180"/>
    </row>
    <row r="12324" spans="2:3" s="165" customFormat="1" x14ac:dyDescent="0.2">
      <c r="B12324" s="180"/>
      <c r="C12324" s="180"/>
    </row>
    <row r="12325" spans="2:3" s="165" customFormat="1" x14ac:dyDescent="0.2">
      <c r="B12325" s="180"/>
      <c r="C12325" s="180"/>
    </row>
    <row r="12326" spans="2:3" s="165" customFormat="1" x14ac:dyDescent="0.2">
      <c r="B12326" s="180"/>
      <c r="C12326" s="180"/>
    </row>
    <row r="12327" spans="2:3" s="165" customFormat="1" x14ac:dyDescent="0.2">
      <c r="B12327" s="180"/>
      <c r="C12327" s="180"/>
    </row>
    <row r="12328" spans="2:3" s="165" customFormat="1" x14ac:dyDescent="0.2">
      <c r="B12328" s="180"/>
      <c r="C12328" s="180"/>
    </row>
    <row r="12329" spans="2:3" s="165" customFormat="1" x14ac:dyDescent="0.2">
      <c r="B12329" s="180"/>
      <c r="C12329" s="180"/>
    </row>
    <row r="12330" spans="2:3" s="165" customFormat="1" x14ac:dyDescent="0.2">
      <c r="B12330" s="180"/>
      <c r="C12330" s="180"/>
    </row>
    <row r="12331" spans="2:3" s="165" customFormat="1" x14ac:dyDescent="0.2">
      <c r="B12331" s="180"/>
      <c r="C12331" s="180"/>
    </row>
    <row r="12332" spans="2:3" s="165" customFormat="1" x14ac:dyDescent="0.2">
      <c r="B12332" s="180"/>
      <c r="C12332" s="180"/>
    </row>
    <row r="12333" spans="2:3" s="165" customFormat="1" x14ac:dyDescent="0.2">
      <c r="B12333" s="180"/>
      <c r="C12333" s="180"/>
    </row>
    <row r="12334" spans="2:3" s="165" customFormat="1" x14ac:dyDescent="0.2">
      <c r="B12334" s="180"/>
      <c r="C12334" s="180"/>
    </row>
    <row r="12335" spans="2:3" s="165" customFormat="1" x14ac:dyDescent="0.2">
      <c r="B12335" s="180"/>
      <c r="C12335" s="180"/>
    </row>
    <row r="12336" spans="2:3" s="165" customFormat="1" x14ac:dyDescent="0.2">
      <c r="B12336" s="180"/>
      <c r="C12336" s="180"/>
    </row>
    <row r="12337" spans="2:3" s="165" customFormat="1" x14ac:dyDescent="0.2">
      <c r="B12337" s="180"/>
      <c r="C12337" s="180"/>
    </row>
    <row r="12338" spans="2:3" s="165" customFormat="1" x14ac:dyDescent="0.2">
      <c r="B12338" s="180"/>
      <c r="C12338" s="180"/>
    </row>
    <row r="12339" spans="2:3" s="165" customFormat="1" x14ac:dyDescent="0.2">
      <c r="B12339" s="180"/>
      <c r="C12339" s="180"/>
    </row>
    <row r="12340" spans="2:3" s="165" customFormat="1" x14ac:dyDescent="0.2">
      <c r="B12340" s="180"/>
      <c r="C12340" s="180"/>
    </row>
    <row r="12341" spans="2:3" s="165" customFormat="1" x14ac:dyDescent="0.2">
      <c r="B12341" s="180"/>
      <c r="C12341" s="180"/>
    </row>
    <row r="12342" spans="2:3" s="165" customFormat="1" x14ac:dyDescent="0.2">
      <c r="B12342" s="180"/>
      <c r="C12342" s="180"/>
    </row>
    <row r="12343" spans="2:3" s="165" customFormat="1" x14ac:dyDescent="0.2">
      <c r="B12343" s="180"/>
      <c r="C12343" s="180"/>
    </row>
    <row r="12344" spans="2:3" s="165" customFormat="1" x14ac:dyDescent="0.2">
      <c r="B12344" s="180"/>
      <c r="C12344" s="180"/>
    </row>
    <row r="12345" spans="2:3" s="165" customFormat="1" x14ac:dyDescent="0.2">
      <c r="B12345" s="180"/>
      <c r="C12345" s="180"/>
    </row>
    <row r="12346" spans="2:3" s="165" customFormat="1" x14ac:dyDescent="0.2">
      <c r="B12346" s="180"/>
      <c r="C12346" s="180"/>
    </row>
    <row r="12347" spans="2:3" s="165" customFormat="1" x14ac:dyDescent="0.2">
      <c r="B12347" s="180"/>
      <c r="C12347" s="180"/>
    </row>
    <row r="12348" spans="2:3" s="165" customFormat="1" x14ac:dyDescent="0.2">
      <c r="B12348" s="180"/>
      <c r="C12348" s="180"/>
    </row>
    <row r="12349" spans="2:3" s="165" customFormat="1" x14ac:dyDescent="0.2">
      <c r="B12349" s="180"/>
      <c r="C12349" s="180"/>
    </row>
    <row r="12350" spans="2:3" s="165" customFormat="1" x14ac:dyDescent="0.2">
      <c r="B12350" s="180"/>
      <c r="C12350" s="180"/>
    </row>
    <row r="12351" spans="2:3" s="165" customFormat="1" x14ac:dyDescent="0.2">
      <c r="B12351" s="180"/>
      <c r="C12351" s="180"/>
    </row>
    <row r="12352" spans="2:3" s="165" customFormat="1" x14ac:dyDescent="0.2">
      <c r="B12352" s="180"/>
      <c r="C12352" s="180"/>
    </row>
    <row r="12353" spans="2:3" s="165" customFormat="1" x14ac:dyDescent="0.2">
      <c r="B12353" s="180"/>
      <c r="C12353" s="180"/>
    </row>
    <row r="12354" spans="2:3" s="165" customFormat="1" x14ac:dyDescent="0.2">
      <c r="B12354" s="180"/>
      <c r="C12354" s="180"/>
    </row>
    <row r="12355" spans="2:3" s="165" customFormat="1" x14ac:dyDescent="0.2">
      <c r="B12355" s="180"/>
      <c r="C12355" s="180"/>
    </row>
    <row r="12356" spans="2:3" s="165" customFormat="1" x14ac:dyDescent="0.2">
      <c r="B12356" s="180"/>
      <c r="C12356" s="180"/>
    </row>
    <row r="12357" spans="2:3" s="165" customFormat="1" x14ac:dyDescent="0.2">
      <c r="B12357" s="180"/>
      <c r="C12357" s="180"/>
    </row>
    <row r="12358" spans="2:3" s="165" customFormat="1" x14ac:dyDescent="0.2">
      <c r="B12358" s="180"/>
      <c r="C12358" s="180"/>
    </row>
    <row r="12359" spans="2:3" s="165" customFormat="1" x14ac:dyDescent="0.2">
      <c r="B12359" s="180"/>
      <c r="C12359" s="180"/>
    </row>
    <row r="12360" spans="2:3" s="165" customFormat="1" x14ac:dyDescent="0.2">
      <c r="B12360" s="180"/>
      <c r="C12360" s="180"/>
    </row>
    <row r="12361" spans="2:3" s="165" customFormat="1" x14ac:dyDescent="0.2">
      <c r="B12361" s="180"/>
      <c r="C12361" s="180"/>
    </row>
    <row r="12362" spans="2:3" s="165" customFormat="1" x14ac:dyDescent="0.2">
      <c r="B12362" s="180"/>
      <c r="C12362" s="180"/>
    </row>
    <row r="12363" spans="2:3" s="165" customFormat="1" x14ac:dyDescent="0.2">
      <c r="B12363" s="180"/>
      <c r="C12363" s="180"/>
    </row>
    <row r="12364" spans="2:3" s="165" customFormat="1" x14ac:dyDescent="0.2">
      <c r="B12364" s="180"/>
      <c r="C12364" s="180"/>
    </row>
    <row r="12365" spans="2:3" s="165" customFormat="1" x14ac:dyDescent="0.2">
      <c r="B12365" s="180"/>
      <c r="C12365" s="180"/>
    </row>
    <row r="12366" spans="2:3" s="165" customFormat="1" x14ac:dyDescent="0.2">
      <c r="B12366" s="180"/>
      <c r="C12366" s="180"/>
    </row>
    <row r="12367" spans="2:3" s="165" customFormat="1" x14ac:dyDescent="0.2">
      <c r="B12367" s="180"/>
      <c r="C12367" s="180"/>
    </row>
    <row r="12368" spans="2:3" s="165" customFormat="1" x14ac:dyDescent="0.2">
      <c r="B12368" s="180"/>
      <c r="C12368" s="180"/>
    </row>
    <row r="12369" spans="2:3" s="165" customFormat="1" x14ac:dyDescent="0.2">
      <c r="B12369" s="180"/>
      <c r="C12369" s="180"/>
    </row>
    <row r="12370" spans="2:3" s="165" customFormat="1" x14ac:dyDescent="0.2">
      <c r="B12370" s="180"/>
      <c r="C12370" s="180"/>
    </row>
    <row r="12371" spans="2:3" s="165" customFormat="1" x14ac:dyDescent="0.2">
      <c r="B12371" s="180"/>
      <c r="C12371" s="180"/>
    </row>
    <row r="12372" spans="2:3" s="165" customFormat="1" x14ac:dyDescent="0.2">
      <c r="B12372" s="180"/>
      <c r="C12372" s="180"/>
    </row>
    <row r="12373" spans="2:3" s="165" customFormat="1" x14ac:dyDescent="0.2">
      <c r="B12373" s="180"/>
      <c r="C12373" s="180"/>
    </row>
    <row r="12374" spans="2:3" s="165" customFormat="1" x14ac:dyDescent="0.2">
      <c r="B12374" s="180"/>
      <c r="C12374" s="180"/>
    </row>
    <row r="12375" spans="2:3" s="165" customFormat="1" x14ac:dyDescent="0.2">
      <c r="B12375" s="180"/>
      <c r="C12375" s="180"/>
    </row>
    <row r="12376" spans="2:3" s="165" customFormat="1" x14ac:dyDescent="0.2">
      <c r="B12376" s="180"/>
      <c r="C12376" s="180"/>
    </row>
    <row r="12377" spans="2:3" s="165" customFormat="1" x14ac:dyDescent="0.2">
      <c r="B12377" s="180"/>
      <c r="C12377" s="180"/>
    </row>
    <row r="12378" spans="2:3" s="165" customFormat="1" x14ac:dyDescent="0.2">
      <c r="B12378" s="180"/>
      <c r="C12378" s="180"/>
    </row>
    <row r="12379" spans="2:3" s="165" customFormat="1" x14ac:dyDescent="0.2">
      <c r="B12379" s="180"/>
      <c r="C12379" s="180"/>
    </row>
    <row r="12380" spans="2:3" s="165" customFormat="1" x14ac:dyDescent="0.2">
      <c r="B12380" s="180"/>
      <c r="C12380" s="180"/>
    </row>
    <row r="12381" spans="2:3" s="165" customFormat="1" x14ac:dyDescent="0.2">
      <c r="B12381" s="180"/>
      <c r="C12381" s="180"/>
    </row>
    <row r="12382" spans="2:3" s="165" customFormat="1" x14ac:dyDescent="0.2">
      <c r="B12382" s="180"/>
      <c r="C12382" s="180"/>
    </row>
    <row r="12383" spans="2:3" s="165" customFormat="1" x14ac:dyDescent="0.2">
      <c r="B12383" s="180"/>
      <c r="C12383" s="180"/>
    </row>
    <row r="12384" spans="2:3" s="165" customFormat="1" x14ac:dyDescent="0.2">
      <c r="B12384" s="180"/>
      <c r="C12384" s="180"/>
    </row>
    <row r="12385" spans="2:3" s="165" customFormat="1" x14ac:dyDescent="0.2">
      <c r="B12385" s="180"/>
      <c r="C12385" s="180"/>
    </row>
    <row r="12386" spans="2:3" s="165" customFormat="1" x14ac:dyDescent="0.2">
      <c r="B12386" s="180"/>
      <c r="C12386" s="180"/>
    </row>
    <row r="12387" spans="2:3" s="165" customFormat="1" x14ac:dyDescent="0.2">
      <c r="B12387" s="180"/>
      <c r="C12387" s="180"/>
    </row>
    <row r="12388" spans="2:3" s="165" customFormat="1" x14ac:dyDescent="0.2">
      <c r="B12388" s="180"/>
      <c r="C12388" s="180"/>
    </row>
    <row r="12389" spans="2:3" s="165" customFormat="1" x14ac:dyDescent="0.2">
      <c r="B12389" s="180"/>
      <c r="C12389" s="180"/>
    </row>
    <row r="12390" spans="2:3" s="165" customFormat="1" x14ac:dyDescent="0.2">
      <c r="B12390" s="180"/>
      <c r="C12390" s="180"/>
    </row>
    <row r="12391" spans="2:3" s="165" customFormat="1" x14ac:dyDescent="0.2">
      <c r="B12391" s="180"/>
      <c r="C12391" s="180"/>
    </row>
    <row r="12392" spans="2:3" s="165" customFormat="1" x14ac:dyDescent="0.2">
      <c r="B12392" s="180"/>
      <c r="C12392" s="180"/>
    </row>
    <row r="12393" spans="2:3" s="165" customFormat="1" x14ac:dyDescent="0.2">
      <c r="B12393" s="180"/>
      <c r="C12393" s="180"/>
    </row>
    <row r="12394" spans="2:3" s="165" customFormat="1" x14ac:dyDescent="0.2">
      <c r="B12394" s="180"/>
      <c r="C12394" s="180"/>
    </row>
    <row r="12395" spans="2:3" s="165" customFormat="1" x14ac:dyDescent="0.2">
      <c r="B12395" s="180"/>
      <c r="C12395" s="180"/>
    </row>
    <row r="12396" spans="2:3" s="165" customFormat="1" x14ac:dyDescent="0.2">
      <c r="B12396" s="180"/>
      <c r="C12396" s="180"/>
    </row>
    <row r="12397" spans="2:3" s="165" customFormat="1" x14ac:dyDescent="0.2">
      <c r="B12397" s="180"/>
      <c r="C12397" s="180"/>
    </row>
    <row r="12398" spans="2:3" s="165" customFormat="1" x14ac:dyDescent="0.2">
      <c r="B12398" s="180"/>
      <c r="C12398" s="180"/>
    </row>
    <row r="12399" spans="2:3" s="165" customFormat="1" x14ac:dyDescent="0.2">
      <c r="B12399" s="180"/>
      <c r="C12399" s="180"/>
    </row>
    <row r="12400" spans="2:3" s="165" customFormat="1" x14ac:dyDescent="0.2">
      <c r="B12400" s="180"/>
      <c r="C12400" s="180"/>
    </row>
    <row r="12401" spans="2:3" s="165" customFormat="1" x14ac:dyDescent="0.2">
      <c r="B12401" s="180"/>
      <c r="C12401" s="180"/>
    </row>
    <row r="12402" spans="2:3" s="165" customFormat="1" x14ac:dyDescent="0.2">
      <c r="B12402" s="180"/>
      <c r="C12402" s="180"/>
    </row>
    <row r="12403" spans="2:3" s="165" customFormat="1" x14ac:dyDescent="0.2">
      <c r="B12403" s="180"/>
      <c r="C12403" s="180"/>
    </row>
    <row r="12404" spans="2:3" s="165" customFormat="1" x14ac:dyDescent="0.2">
      <c r="B12404" s="180"/>
      <c r="C12404" s="180"/>
    </row>
    <row r="12405" spans="2:3" s="165" customFormat="1" x14ac:dyDescent="0.2">
      <c r="B12405" s="180"/>
      <c r="C12405" s="180"/>
    </row>
    <row r="12406" spans="2:3" s="165" customFormat="1" x14ac:dyDescent="0.2">
      <c r="B12406" s="180"/>
      <c r="C12406" s="180"/>
    </row>
    <row r="12407" spans="2:3" s="165" customFormat="1" x14ac:dyDescent="0.2">
      <c r="B12407" s="180"/>
      <c r="C12407" s="180"/>
    </row>
    <row r="12408" spans="2:3" s="165" customFormat="1" x14ac:dyDescent="0.2">
      <c r="B12408" s="180"/>
      <c r="C12408" s="180"/>
    </row>
    <row r="12409" spans="2:3" s="165" customFormat="1" x14ac:dyDescent="0.2">
      <c r="B12409" s="180"/>
      <c r="C12409" s="180"/>
    </row>
    <row r="12410" spans="2:3" s="165" customFormat="1" x14ac:dyDescent="0.2">
      <c r="B12410" s="180"/>
      <c r="C12410" s="180"/>
    </row>
    <row r="12411" spans="2:3" s="165" customFormat="1" x14ac:dyDescent="0.2">
      <c r="B12411" s="180"/>
      <c r="C12411" s="180"/>
    </row>
    <row r="12412" spans="2:3" s="165" customFormat="1" x14ac:dyDescent="0.2">
      <c r="B12412" s="180"/>
      <c r="C12412" s="180"/>
    </row>
    <row r="12413" spans="2:3" s="165" customFormat="1" x14ac:dyDescent="0.2">
      <c r="B12413" s="180"/>
      <c r="C12413" s="180"/>
    </row>
    <row r="12414" spans="2:3" s="165" customFormat="1" x14ac:dyDescent="0.2">
      <c r="B12414" s="180"/>
      <c r="C12414" s="180"/>
    </row>
    <row r="12415" spans="2:3" s="165" customFormat="1" x14ac:dyDescent="0.2">
      <c r="B12415" s="180"/>
      <c r="C12415" s="180"/>
    </row>
    <row r="12416" spans="2:3" s="165" customFormat="1" x14ac:dyDescent="0.2">
      <c r="B12416" s="180"/>
      <c r="C12416" s="180"/>
    </row>
    <row r="12417" spans="2:3" s="165" customFormat="1" x14ac:dyDescent="0.2">
      <c r="B12417" s="180"/>
      <c r="C12417" s="180"/>
    </row>
    <row r="12418" spans="2:3" s="165" customFormat="1" x14ac:dyDescent="0.2">
      <c r="B12418" s="180"/>
      <c r="C12418" s="180"/>
    </row>
    <row r="12419" spans="2:3" s="165" customFormat="1" x14ac:dyDescent="0.2">
      <c r="B12419" s="180"/>
      <c r="C12419" s="180"/>
    </row>
    <row r="12420" spans="2:3" s="165" customFormat="1" x14ac:dyDescent="0.2">
      <c r="B12420" s="180"/>
      <c r="C12420" s="180"/>
    </row>
    <row r="12421" spans="2:3" s="165" customFormat="1" x14ac:dyDescent="0.2">
      <c r="B12421" s="180"/>
      <c r="C12421" s="180"/>
    </row>
    <row r="12422" spans="2:3" s="165" customFormat="1" x14ac:dyDescent="0.2">
      <c r="B12422" s="180"/>
      <c r="C12422" s="180"/>
    </row>
    <row r="12423" spans="2:3" s="165" customFormat="1" x14ac:dyDescent="0.2">
      <c r="B12423" s="180"/>
      <c r="C12423" s="180"/>
    </row>
    <row r="12424" spans="2:3" s="165" customFormat="1" x14ac:dyDescent="0.2">
      <c r="B12424" s="180"/>
      <c r="C12424" s="180"/>
    </row>
    <row r="12425" spans="2:3" s="165" customFormat="1" x14ac:dyDescent="0.2">
      <c r="B12425" s="180"/>
      <c r="C12425" s="180"/>
    </row>
    <row r="12426" spans="2:3" s="165" customFormat="1" x14ac:dyDescent="0.2">
      <c r="B12426" s="180"/>
      <c r="C12426" s="180"/>
    </row>
    <row r="12427" spans="2:3" s="165" customFormat="1" x14ac:dyDescent="0.2">
      <c r="B12427" s="180"/>
      <c r="C12427" s="180"/>
    </row>
    <row r="12428" spans="2:3" s="165" customFormat="1" x14ac:dyDescent="0.2">
      <c r="B12428" s="180"/>
      <c r="C12428" s="180"/>
    </row>
    <row r="12429" spans="2:3" s="165" customFormat="1" x14ac:dyDescent="0.2">
      <c r="B12429" s="180"/>
      <c r="C12429" s="180"/>
    </row>
    <row r="12430" spans="2:3" s="165" customFormat="1" x14ac:dyDescent="0.2">
      <c r="B12430" s="180"/>
      <c r="C12430" s="180"/>
    </row>
    <row r="12431" spans="2:3" s="165" customFormat="1" x14ac:dyDescent="0.2">
      <c r="B12431" s="180"/>
      <c r="C12431" s="180"/>
    </row>
    <row r="12432" spans="2:3" s="165" customFormat="1" x14ac:dyDescent="0.2">
      <c r="B12432" s="180"/>
      <c r="C12432" s="180"/>
    </row>
    <row r="12433" spans="2:3" s="165" customFormat="1" x14ac:dyDescent="0.2">
      <c r="B12433" s="180"/>
      <c r="C12433" s="180"/>
    </row>
    <row r="12434" spans="2:3" s="165" customFormat="1" x14ac:dyDescent="0.2">
      <c r="B12434" s="180"/>
      <c r="C12434" s="180"/>
    </row>
    <row r="12435" spans="2:3" s="165" customFormat="1" x14ac:dyDescent="0.2">
      <c r="B12435" s="180"/>
      <c r="C12435" s="180"/>
    </row>
    <row r="12436" spans="2:3" s="165" customFormat="1" x14ac:dyDescent="0.2">
      <c r="B12436" s="180"/>
      <c r="C12436" s="180"/>
    </row>
    <row r="12437" spans="2:3" s="165" customFormat="1" x14ac:dyDescent="0.2">
      <c r="B12437" s="180"/>
      <c r="C12437" s="180"/>
    </row>
    <row r="12438" spans="2:3" s="165" customFormat="1" x14ac:dyDescent="0.2">
      <c r="B12438" s="180"/>
      <c r="C12438" s="180"/>
    </row>
    <row r="12439" spans="2:3" s="165" customFormat="1" x14ac:dyDescent="0.2">
      <c r="B12439" s="180"/>
      <c r="C12439" s="180"/>
    </row>
    <row r="12440" spans="2:3" s="165" customFormat="1" x14ac:dyDescent="0.2">
      <c r="B12440" s="180"/>
      <c r="C12440" s="180"/>
    </row>
    <row r="12441" spans="2:3" s="165" customFormat="1" x14ac:dyDescent="0.2">
      <c r="B12441" s="180"/>
      <c r="C12441" s="180"/>
    </row>
    <row r="12442" spans="2:3" s="165" customFormat="1" x14ac:dyDescent="0.2">
      <c r="B12442" s="180"/>
      <c r="C12442" s="180"/>
    </row>
    <row r="12443" spans="2:3" s="165" customFormat="1" x14ac:dyDescent="0.2">
      <c r="B12443" s="180"/>
      <c r="C12443" s="180"/>
    </row>
    <row r="12444" spans="2:3" s="165" customFormat="1" x14ac:dyDescent="0.2">
      <c r="B12444" s="180"/>
      <c r="C12444" s="180"/>
    </row>
    <row r="12445" spans="2:3" s="165" customFormat="1" x14ac:dyDescent="0.2">
      <c r="B12445" s="180"/>
      <c r="C12445" s="180"/>
    </row>
    <row r="12446" spans="2:3" s="165" customFormat="1" x14ac:dyDescent="0.2">
      <c r="B12446" s="180"/>
      <c r="C12446" s="180"/>
    </row>
    <row r="12447" spans="2:3" s="165" customFormat="1" x14ac:dyDescent="0.2">
      <c r="B12447" s="180"/>
      <c r="C12447" s="180"/>
    </row>
    <row r="12448" spans="2:3" s="165" customFormat="1" x14ac:dyDescent="0.2">
      <c r="B12448" s="180"/>
      <c r="C12448" s="180"/>
    </row>
    <row r="12449" spans="2:3" s="165" customFormat="1" x14ac:dyDescent="0.2">
      <c r="B12449" s="180"/>
      <c r="C12449" s="180"/>
    </row>
    <row r="12450" spans="2:3" s="165" customFormat="1" x14ac:dyDescent="0.2">
      <c r="B12450" s="180"/>
      <c r="C12450" s="180"/>
    </row>
    <row r="12451" spans="2:3" s="165" customFormat="1" x14ac:dyDescent="0.2">
      <c r="B12451" s="180"/>
      <c r="C12451" s="180"/>
    </row>
    <row r="12452" spans="2:3" s="165" customFormat="1" x14ac:dyDescent="0.2">
      <c r="B12452" s="180"/>
      <c r="C12452" s="180"/>
    </row>
    <row r="12453" spans="2:3" s="165" customFormat="1" x14ac:dyDescent="0.2">
      <c r="B12453" s="180"/>
      <c r="C12453" s="180"/>
    </row>
    <row r="12454" spans="2:3" s="165" customFormat="1" x14ac:dyDescent="0.2">
      <c r="B12454" s="180"/>
      <c r="C12454" s="180"/>
    </row>
    <row r="12455" spans="2:3" s="165" customFormat="1" x14ac:dyDescent="0.2">
      <c r="B12455" s="180"/>
      <c r="C12455" s="180"/>
    </row>
    <row r="12456" spans="2:3" s="165" customFormat="1" x14ac:dyDescent="0.2">
      <c r="B12456" s="180"/>
      <c r="C12456" s="180"/>
    </row>
    <row r="12457" spans="2:3" s="165" customFormat="1" x14ac:dyDescent="0.2">
      <c r="B12457" s="180"/>
      <c r="C12457" s="180"/>
    </row>
    <row r="12458" spans="2:3" s="165" customFormat="1" x14ac:dyDescent="0.2">
      <c r="B12458" s="180"/>
      <c r="C12458" s="180"/>
    </row>
    <row r="12459" spans="2:3" s="165" customFormat="1" x14ac:dyDescent="0.2">
      <c r="B12459" s="180"/>
      <c r="C12459" s="180"/>
    </row>
    <row r="12460" spans="2:3" s="165" customFormat="1" x14ac:dyDescent="0.2">
      <c r="B12460" s="180"/>
      <c r="C12460" s="180"/>
    </row>
    <row r="12461" spans="2:3" s="165" customFormat="1" x14ac:dyDescent="0.2">
      <c r="B12461" s="180"/>
      <c r="C12461" s="180"/>
    </row>
    <row r="12462" spans="2:3" s="165" customFormat="1" x14ac:dyDescent="0.2">
      <c r="B12462" s="180"/>
      <c r="C12462" s="180"/>
    </row>
    <row r="12463" spans="2:3" s="165" customFormat="1" x14ac:dyDescent="0.2">
      <c r="B12463" s="180"/>
      <c r="C12463" s="180"/>
    </row>
    <row r="12464" spans="2:3" s="165" customFormat="1" x14ac:dyDescent="0.2">
      <c r="B12464" s="180"/>
      <c r="C12464" s="180"/>
    </row>
    <row r="12465" spans="2:3" s="165" customFormat="1" x14ac:dyDescent="0.2">
      <c r="B12465" s="180"/>
      <c r="C12465" s="180"/>
    </row>
    <row r="12466" spans="2:3" s="165" customFormat="1" x14ac:dyDescent="0.2">
      <c r="B12466" s="180"/>
      <c r="C12466" s="180"/>
    </row>
    <row r="12467" spans="2:3" s="165" customFormat="1" x14ac:dyDescent="0.2">
      <c r="B12467" s="180"/>
      <c r="C12467" s="180"/>
    </row>
    <row r="12468" spans="2:3" s="165" customFormat="1" x14ac:dyDescent="0.2">
      <c r="B12468" s="180"/>
      <c r="C12468" s="180"/>
    </row>
    <row r="12469" spans="2:3" s="165" customFormat="1" x14ac:dyDescent="0.2">
      <c r="B12469" s="180"/>
      <c r="C12469" s="180"/>
    </row>
    <row r="12470" spans="2:3" s="165" customFormat="1" x14ac:dyDescent="0.2">
      <c r="B12470" s="180"/>
      <c r="C12470" s="180"/>
    </row>
    <row r="12471" spans="2:3" s="165" customFormat="1" x14ac:dyDescent="0.2">
      <c r="B12471" s="180"/>
      <c r="C12471" s="180"/>
    </row>
    <row r="12472" spans="2:3" s="165" customFormat="1" x14ac:dyDescent="0.2">
      <c r="B12472" s="180"/>
      <c r="C12472" s="180"/>
    </row>
    <row r="12473" spans="2:3" s="165" customFormat="1" x14ac:dyDescent="0.2">
      <c r="B12473" s="180"/>
      <c r="C12473" s="180"/>
    </row>
    <row r="12474" spans="2:3" s="165" customFormat="1" x14ac:dyDescent="0.2">
      <c r="B12474" s="180"/>
      <c r="C12474" s="180"/>
    </row>
    <row r="12475" spans="2:3" s="165" customFormat="1" x14ac:dyDescent="0.2">
      <c r="B12475" s="180"/>
      <c r="C12475" s="180"/>
    </row>
    <row r="12476" spans="2:3" s="165" customFormat="1" x14ac:dyDescent="0.2">
      <c r="B12476" s="180"/>
      <c r="C12476" s="180"/>
    </row>
    <row r="12477" spans="2:3" s="165" customFormat="1" x14ac:dyDescent="0.2">
      <c r="B12477" s="180"/>
      <c r="C12477" s="180"/>
    </row>
    <row r="12478" spans="2:3" s="165" customFormat="1" x14ac:dyDescent="0.2">
      <c r="B12478" s="180"/>
      <c r="C12478" s="180"/>
    </row>
    <row r="12479" spans="2:3" s="165" customFormat="1" x14ac:dyDescent="0.2">
      <c r="B12479" s="180"/>
      <c r="C12479" s="180"/>
    </row>
    <row r="12480" spans="2:3" s="165" customFormat="1" x14ac:dyDescent="0.2">
      <c r="B12480" s="180"/>
      <c r="C12480" s="180"/>
    </row>
    <row r="12481" spans="2:3" s="165" customFormat="1" x14ac:dyDescent="0.2">
      <c r="B12481" s="180"/>
      <c r="C12481" s="180"/>
    </row>
    <row r="12482" spans="2:3" s="165" customFormat="1" x14ac:dyDescent="0.2">
      <c r="B12482" s="180"/>
      <c r="C12482" s="180"/>
    </row>
    <row r="12483" spans="2:3" s="165" customFormat="1" x14ac:dyDescent="0.2">
      <c r="B12483" s="180"/>
      <c r="C12483" s="180"/>
    </row>
    <row r="12484" spans="2:3" s="165" customFormat="1" x14ac:dyDescent="0.2">
      <c r="B12484" s="180"/>
      <c r="C12484" s="180"/>
    </row>
    <row r="12485" spans="2:3" s="165" customFormat="1" x14ac:dyDescent="0.2">
      <c r="B12485" s="180"/>
      <c r="C12485" s="180"/>
    </row>
    <row r="12486" spans="2:3" s="165" customFormat="1" x14ac:dyDescent="0.2">
      <c r="B12486" s="180"/>
      <c r="C12486" s="180"/>
    </row>
    <row r="12487" spans="2:3" s="165" customFormat="1" x14ac:dyDescent="0.2">
      <c r="B12487" s="180"/>
      <c r="C12487" s="180"/>
    </row>
    <row r="12488" spans="2:3" s="165" customFormat="1" x14ac:dyDescent="0.2">
      <c r="B12488" s="180"/>
      <c r="C12488" s="180"/>
    </row>
    <row r="12489" spans="2:3" s="165" customFormat="1" x14ac:dyDescent="0.2">
      <c r="B12489" s="180"/>
      <c r="C12489" s="180"/>
    </row>
    <row r="12490" spans="2:3" s="165" customFormat="1" x14ac:dyDescent="0.2">
      <c r="B12490" s="180"/>
      <c r="C12490" s="180"/>
    </row>
    <row r="12491" spans="2:3" s="165" customFormat="1" x14ac:dyDescent="0.2">
      <c r="B12491" s="180"/>
      <c r="C12491" s="180"/>
    </row>
    <row r="12492" spans="2:3" s="165" customFormat="1" x14ac:dyDescent="0.2">
      <c r="B12492" s="180"/>
      <c r="C12492" s="180"/>
    </row>
    <row r="12493" spans="2:3" s="165" customFormat="1" x14ac:dyDescent="0.2">
      <c r="B12493" s="180"/>
      <c r="C12493" s="180"/>
    </row>
    <row r="12494" spans="2:3" s="165" customFormat="1" x14ac:dyDescent="0.2">
      <c r="B12494" s="180"/>
      <c r="C12494" s="180"/>
    </row>
    <row r="12495" spans="2:3" s="165" customFormat="1" x14ac:dyDescent="0.2">
      <c r="B12495" s="180"/>
      <c r="C12495" s="180"/>
    </row>
    <row r="12496" spans="2:3" s="165" customFormat="1" x14ac:dyDescent="0.2">
      <c r="B12496" s="180"/>
      <c r="C12496" s="180"/>
    </row>
    <row r="12497" spans="2:3" s="165" customFormat="1" x14ac:dyDescent="0.2">
      <c r="B12497" s="180"/>
      <c r="C12497" s="180"/>
    </row>
    <row r="12498" spans="2:3" s="165" customFormat="1" x14ac:dyDescent="0.2">
      <c r="B12498" s="180"/>
      <c r="C12498" s="180"/>
    </row>
    <row r="12499" spans="2:3" s="165" customFormat="1" x14ac:dyDescent="0.2">
      <c r="B12499" s="180"/>
      <c r="C12499" s="180"/>
    </row>
    <row r="12500" spans="2:3" s="165" customFormat="1" x14ac:dyDescent="0.2">
      <c r="B12500" s="180"/>
      <c r="C12500" s="180"/>
    </row>
    <row r="12501" spans="2:3" s="165" customFormat="1" x14ac:dyDescent="0.2">
      <c r="B12501" s="180"/>
      <c r="C12501" s="180"/>
    </row>
    <row r="12502" spans="2:3" s="165" customFormat="1" x14ac:dyDescent="0.2">
      <c r="B12502" s="180"/>
      <c r="C12502" s="180"/>
    </row>
    <row r="12503" spans="2:3" s="165" customFormat="1" x14ac:dyDescent="0.2">
      <c r="B12503" s="180"/>
      <c r="C12503" s="180"/>
    </row>
    <row r="12504" spans="2:3" s="165" customFormat="1" x14ac:dyDescent="0.2">
      <c r="B12504" s="180"/>
      <c r="C12504" s="180"/>
    </row>
    <row r="12505" spans="2:3" s="165" customFormat="1" x14ac:dyDescent="0.2">
      <c r="B12505" s="180"/>
      <c r="C12505" s="180"/>
    </row>
    <row r="12506" spans="2:3" s="165" customFormat="1" x14ac:dyDescent="0.2">
      <c r="B12506" s="180"/>
      <c r="C12506" s="180"/>
    </row>
    <row r="12507" spans="2:3" s="165" customFormat="1" x14ac:dyDescent="0.2">
      <c r="B12507" s="180"/>
      <c r="C12507" s="180"/>
    </row>
    <row r="12508" spans="2:3" s="165" customFormat="1" x14ac:dyDescent="0.2">
      <c r="B12508" s="180"/>
      <c r="C12508" s="180"/>
    </row>
    <row r="12509" spans="2:3" s="165" customFormat="1" x14ac:dyDescent="0.2">
      <c r="B12509" s="180"/>
      <c r="C12509" s="180"/>
    </row>
    <row r="12510" spans="2:3" s="165" customFormat="1" x14ac:dyDescent="0.2">
      <c r="B12510" s="180"/>
      <c r="C12510" s="180"/>
    </row>
    <row r="12511" spans="2:3" s="165" customFormat="1" x14ac:dyDescent="0.2">
      <c r="B12511" s="180"/>
      <c r="C12511" s="180"/>
    </row>
    <row r="12512" spans="2:3" s="165" customFormat="1" x14ac:dyDescent="0.2">
      <c r="B12512" s="180"/>
      <c r="C12512" s="180"/>
    </row>
    <row r="12513" spans="2:3" s="165" customFormat="1" x14ac:dyDescent="0.2">
      <c r="B12513" s="180"/>
      <c r="C12513" s="180"/>
    </row>
    <row r="12514" spans="2:3" s="165" customFormat="1" x14ac:dyDescent="0.2">
      <c r="B12514" s="180"/>
      <c r="C12514" s="180"/>
    </row>
    <row r="12515" spans="2:3" s="165" customFormat="1" x14ac:dyDescent="0.2">
      <c r="B12515" s="180"/>
      <c r="C12515" s="180"/>
    </row>
    <row r="12516" spans="2:3" s="165" customFormat="1" x14ac:dyDescent="0.2">
      <c r="B12516" s="180"/>
      <c r="C12516" s="180"/>
    </row>
    <row r="12517" spans="2:3" s="165" customFormat="1" x14ac:dyDescent="0.2">
      <c r="B12517" s="180"/>
      <c r="C12517" s="180"/>
    </row>
    <row r="12518" spans="2:3" s="165" customFormat="1" x14ac:dyDescent="0.2">
      <c r="B12518" s="180"/>
      <c r="C12518" s="180"/>
    </row>
    <row r="12519" spans="2:3" s="165" customFormat="1" x14ac:dyDescent="0.2">
      <c r="B12519" s="180"/>
      <c r="C12519" s="180"/>
    </row>
    <row r="12520" spans="2:3" s="165" customFormat="1" x14ac:dyDescent="0.2">
      <c r="B12520" s="180"/>
      <c r="C12520" s="180"/>
    </row>
    <row r="12521" spans="2:3" s="165" customFormat="1" x14ac:dyDescent="0.2">
      <c r="B12521" s="180"/>
      <c r="C12521" s="180"/>
    </row>
    <row r="12522" spans="2:3" s="165" customFormat="1" x14ac:dyDescent="0.2">
      <c r="B12522" s="180"/>
      <c r="C12522" s="180"/>
    </row>
    <row r="12523" spans="2:3" s="165" customFormat="1" x14ac:dyDescent="0.2">
      <c r="B12523" s="180"/>
      <c r="C12523" s="180"/>
    </row>
    <row r="12524" spans="2:3" s="165" customFormat="1" x14ac:dyDescent="0.2">
      <c r="B12524" s="180"/>
      <c r="C12524" s="180"/>
    </row>
    <row r="12525" spans="2:3" s="165" customFormat="1" x14ac:dyDescent="0.2">
      <c r="B12525" s="180"/>
      <c r="C12525" s="180"/>
    </row>
    <row r="12526" spans="2:3" s="165" customFormat="1" x14ac:dyDescent="0.2">
      <c r="B12526" s="180"/>
      <c r="C12526" s="180"/>
    </row>
    <row r="12527" spans="2:3" s="165" customFormat="1" x14ac:dyDescent="0.2">
      <c r="B12527" s="180"/>
      <c r="C12527" s="180"/>
    </row>
    <row r="12528" spans="2:3" s="165" customFormat="1" x14ac:dyDescent="0.2">
      <c r="B12528" s="180"/>
      <c r="C12528" s="180"/>
    </row>
    <row r="12529" spans="2:3" s="165" customFormat="1" x14ac:dyDescent="0.2">
      <c r="B12529" s="180"/>
      <c r="C12529" s="180"/>
    </row>
    <row r="12530" spans="2:3" s="165" customFormat="1" x14ac:dyDescent="0.2">
      <c r="B12530" s="180"/>
      <c r="C12530" s="180"/>
    </row>
    <row r="12531" spans="2:3" s="165" customFormat="1" x14ac:dyDescent="0.2">
      <c r="B12531" s="180"/>
      <c r="C12531" s="180"/>
    </row>
    <row r="12532" spans="2:3" s="165" customFormat="1" x14ac:dyDescent="0.2">
      <c r="B12532" s="180"/>
      <c r="C12532" s="180"/>
    </row>
    <row r="12533" spans="2:3" s="165" customFormat="1" x14ac:dyDescent="0.2">
      <c r="B12533" s="180"/>
      <c r="C12533" s="180"/>
    </row>
    <row r="12534" spans="2:3" s="165" customFormat="1" x14ac:dyDescent="0.2">
      <c r="B12534" s="180"/>
      <c r="C12534" s="180"/>
    </row>
    <row r="12535" spans="2:3" s="165" customFormat="1" x14ac:dyDescent="0.2">
      <c r="B12535" s="180"/>
      <c r="C12535" s="180"/>
    </row>
    <row r="12536" spans="2:3" s="165" customFormat="1" x14ac:dyDescent="0.2">
      <c r="B12536" s="180"/>
      <c r="C12536" s="180"/>
    </row>
    <row r="12537" spans="2:3" s="165" customFormat="1" x14ac:dyDescent="0.2">
      <c r="B12537" s="180"/>
      <c r="C12537" s="180"/>
    </row>
    <row r="12538" spans="2:3" s="165" customFormat="1" x14ac:dyDescent="0.2">
      <c r="B12538" s="180"/>
      <c r="C12538" s="180"/>
    </row>
    <row r="12539" spans="2:3" s="165" customFormat="1" x14ac:dyDescent="0.2">
      <c r="B12539" s="180"/>
      <c r="C12539" s="180"/>
    </row>
    <row r="12540" spans="2:3" s="165" customFormat="1" x14ac:dyDescent="0.2">
      <c r="B12540" s="180"/>
      <c r="C12540" s="180"/>
    </row>
    <row r="12541" spans="2:3" s="165" customFormat="1" x14ac:dyDescent="0.2">
      <c r="B12541" s="180"/>
      <c r="C12541" s="180"/>
    </row>
    <row r="12542" spans="2:3" s="165" customFormat="1" x14ac:dyDescent="0.2">
      <c r="B12542" s="180"/>
      <c r="C12542" s="180"/>
    </row>
    <row r="12543" spans="2:3" s="165" customFormat="1" x14ac:dyDescent="0.2">
      <c r="B12543" s="180"/>
      <c r="C12543" s="180"/>
    </row>
    <row r="12544" spans="2:3" s="165" customFormat="1" x14ac:dyDescent="0.2">
      <c r="B12544" s="180"/>
      <c r="C12544" s="180"/>
    </row>
    <row r="12545" spans="2:3" s="165" customFormat="1" x14ac:dyDescent="0.2">
      <c r="B12545" s="180"/>
      <c r="C12545" s="180"/>
    </row>
    <row r="12546" spans="2:3" s="165" customFormat="1" x14ac:dyDescent="0.2">
      <c r="B12546" s="180"/>
      <c r="C12546" s="180"/>
    </row>
    <row r="12547" spans="2:3" s="165" customFormat="1" x14ac:dyDescent="0.2">
      <c r="B12547" s="180"/>
      <c r="C12547" s="180"/>
    </row>
    <row r="12548" spans="2:3" s="165" customFormat="1" x14ac:dyDescent="0.2">
      <c r="B12548" s="180"/>
      <c r="C12548" s="180"/>
    </row>
    <row r="12549" spans="2:3" s="165" customFormat="1" x14ac:dyDescent="0.2">
      <c r="B12549" s="180"/>
      <c r="C12549" s="180"/>
    </row>
    <row r="12550" spans="2:3" s="165" customFormat="1" x14ac:dyDescent="0.2">
      <c r="B12550" s="180"/>
      <c r="C12550" s="180"/>
    </row>
    <row r="12551" spans="2:3" s="165" customFormat="1" x14ac:dyDescent="0.2">
      <c r="B12551" s="180"/>
      <c r="C12551" s="180"/>
    </row>
    <row r="12552" spans="2:3" s="165" customFormat="1" x14ac:dyDescent="0.2">
      <c r="B12552" s="180"/>
      <c r="C12552" s="180"/>
    </row>
    <row r="12553" spans="2:3" s="165" customFormat="1" x14ac:dyDescent="0.2">
      <c r="B12553" s="180"/>
      <c r="C12553" s="180"/>
    </row>
    <row r="12554" spans="2:3" s="165" customFormat="1" x14ac:dyDescent="0.2">
      <c r="B12554" s="180"/>
      <c r="C12554" s="180"/>
    </row>
    <row r="12555" spans="2:3" s="165" customFormat="1" x14ac:dyDescent="0.2">
      <c r="B12555" s="180"/>
      <c r="C12555" s="180"/>
    </row>
    <row r="12556" spans="2:3" s="165" customFormat="1" x14ac:dyDescent="0.2">
      <c r="B12556" s="180"/>
      <c r="C12556" s="180"/>
    </row>
    <row r="12557" spans="2:3" s="165" customFormat="1" x14ac:dyDescent="0.2">
      <c r="B12557" s="180"/>
      <c r="C12557" s="180"/>
    </row>
    <row r="12558" spans="2:3" s="165" customFormat="1" x14ac:dyDescent="0.2">
      <c r="B12558" s="180"/>
      <c r="C12558" s="180"/>
    </row>
    <row r="12559" spans="2:3" s="165" customFormat="1" x14ac:dyDescent="0.2">
      <c r="B12559" s="180"/>
      <c r="C12559" s="180"/>
    </row>
    <row r="12560" spans="2:3" s="165" customFormat="1" x14ac:dyDescent="0.2">
      <c r="B12560" s="180"/>
      <c r="C12560" s="180"/>
    </row>
    <row r="12561" spans="2:3" s="165" customFormat="1" x14ac:dyDescent="0.2">
      <c r="B12561" s="180"/>
      <c r="C12561" s="180"/>
    </row>
    <row r="12562" spans="2:3" s="165" customFormat="1" x14ac:dyDescent="0.2">
      <c r="B12562" s="180"/>
      <c r="C12562" s="180"/>
    </row>
    <row r="12563" spans="2:3" s="165" customFormat="1" x14ac:dyDescent="0.2">
      <c r="B12563" s="180"/>
      <c r="C12563" s="180"/>
    </row>
    <row r="12564" spans="2:3" s="165" customFormat="1" x14ac:dyDescent="0.2">
      <c r="B12564" s="180"/>
      <c r="C12564" s="180"/>
    </row>
    <row r="12565" spans="2:3" s="165" customFormat="1" x14ac:dyDescent="0.2">
      <c r="B12565" s="180"/>
      <c r="C12565" s="180"/>
    </row>
    <row r="12566" spans="2:3" s="165" customFormat="1" x14ac:dyDescent="0.2">
      <c r="B12566" s="180"/>
      <c r="C12566" s="180"/>
    </row>
    <row r="12567" spans="2:3" s="165" customFormat="1" x14ac:dyDescent="0.2">
      <c r="B12567" s="180"/>
      <c r="C12567" s="180"/>
    </row>
    <row r="12568" spans="2:3" s="165" customFormat="1" x14ac:dyDescent="0.2">
      <c r="B12568" s="180"/>
      <c r="C12568" s="180"/>
    </row>
    <row r="12569" spans="2:3" s="165" customFormat="1" x14ac:dyDescent="0.2">
      <c r="B12569" s="180"/>
      <c r="C12569" s="180"/>
    </row>
    <row r="12570" spans="2:3" s="165" customFormat="1" x14ac:dyDescent="0.2">
      <c r="B12570" s="180"/>
      <c r="C12570" s="180"/>
    </row>
    <row r="12571" spans="2:3" s="165" customFormat="1" x14ac:dyDescent="0.2">
      <c r="B12571" s="180"/>
      <c r="C12571" s="180"/>
    </row>
    <row r="12572" spans="2:3" s="165" customFormat="1" x14ac:dyDescent="0.2">
      <c r="B12572" s="180"/>
      <c r="C12572" s="180"/>
    </row>
    <row r="12573" spans="2:3" s="165" customFormat="1" x14ac:dyDescent="0.2">
      <c r="B12573" s="180"/>
      <c r="C12573" s="180"/>
    </row>
    <row r="12574" spans="2:3" s="165" customFormat="1" x14ac:dyDescent="0.2">
      <c r="B12574" s="180"/>
      <c r="C12574" s="180"/>
    </row>
    <row r="12575" spans="2:3" s="165" customFormat="1" x14ac:dyDescent="0.2">
      <c r="B12575" s="180"/>
      <c r="C12575" s="180"/>
    </row>
    <row r="12576" spans="2:3" s="165" customFormat="1" x14ac:dyDescent="0.2">
      <c r="B12576" s="180"/>
      <c r="C12576" s="180"/>
    </row>
    <row r="12577" spans="2:3" s="165" customFormat="1" x14ac:dyDescent="0.2">
      <c r="B12577" s="180"/>
      <c r="C12577" s="180"/>
    </row>
    <row r="12578" spans="2:3" s="165" customFormat="1" x14ac:dyDescent="0.2">
      <c r="B12578" s="180"/>
      <c r="C12578" s="180"/>
    </row>
    <row r="12579" spans="2:3" s="165" customFormat="1" x14ac:dyDescent="0.2">
      <c r="B12579" s="180"/>
      <c r="C12579" s="180"/>
    </row>
    <row r="12580" spans="2:3" s="165" customFormat="1" x14ac:dyDescent="0.2">
      <c r="B12580" s="180"/>
      <c r="C12580" s="180"/>
    </row>
    <row r="12581" spans="2:3" s="165" customFormat="1" x14ac:dyDescent="0.2">
      <c r="B12581" s="180"/>
      <c r="C12581" s="180"/>
    </row>
    <row r="12582" spans="2:3" s="165" customFormat="1" x14ac:dyDescent="0.2">
      <c r="B12582" s="180"/>
      <c r="C12582" s="180"/>
    </row>
    <row r="12583" spans="2:3" s="165" customFormat="1" x14ac:dyDescent="0.2">
      <c r="B12583" s="180"/>
      <c r="C12583" s="180"/>
    </row>
    <row r="12584" spans="2:3" s="165" customFormat="1" x14ac:dyDescent="0.2">
      <c r="B12584" s="180"/>
      <c r="C12584" s="180"/>
    </row>
    <row r="12585" spans="2:3" s="165" customFormat="1" x14ac:dyDescent="0.2">
      <c r="B12585" s="180"/>
      <c r="C12585" s="180"/>
    </row>
    <row r="12586" spans="2:3" s="165" customFormat="1" x14ac:dyDescent="0.2">
      <c r="B12586" s="180"/>
      <c r="C12586" s="180"/>
    </row>
    <row r="12587" spans="2:3" s="165" customFormat="1" x14ac:dyDescent="0.2">
      <c r="B12587" s="180"/>
      <c r="C12587" s="180"/>
    </row>
    <row r="12588" spans="2:3" s="165" customFormat="1" x14ac:dyDescent="0.2">
      <c r="B12588" s="180"/>
      <c r="C12588" s="180"/>
    </row>
    <row r="12589" spans="2:3" s="165" customFormat="1" x14ac:dyDescent="0.2">
      <c r="B12589" s="180"/>
      <c r="C12589" s="180"/>
    </row>
    <row r="12590" spans="2:3" s="165" customFormat="1" x14ac:dyDescent="0.2">
      <c r="B12590" s="180"/>
      <c r="C12590" s="180"/>
    </row>
    <row r="12591" spans="2:3" s="165" customFormat="1" x14ac:dyDescent="0.2">
      <c r="B12591" s="180"/>
      <c r="C12591" s="180"/>
    </row>
    <row r="12592" spans="2:3" s="165" customFormat="1" x14ac:dyDescent="0.2">
      <c r="B12592" s="180"/>
      <c r="C12592" s="180"/>
    </row>
    <row r="12593" spans="2:3" s="165" customFormat="1" x14ac:dyDescent="0.2">
      <c r="B12593" s="180"/>
      <c r="C12593" s="180"/>
    </row>
    <row r="12594" spans="2:3" s="165" customFormat="1" x14ac:dyDescent="0.2">
      <c r="B12594" s="180"/>
      <c r="C12594" s="180"/>
    </row>
    <row r="12595" spans="2:3" s="165" customFormat="1" x14ac:dyDescent="0.2">
      <c r="B12595" s="180"/>
      <c r="C12595" s="180"/>
    </row>
    <row r="12596" spans="2:3" s="165" customFormat="1" x14ac:dyDescent="0.2">
      <c r="B12596" s="180"/>
      <c r="C12596" s="180"/>
    </row>
    <row r="12597" spans="2:3" s="165" customFormat="1" x14ac:dyDescent="0.2">
      <c r="B12597" s="180"/>
      <c r="C12597" s="180"/>
    </row>
    <row r="12598" spans="2:3" s="165" customFormat="1" x14ac:dyDescent="0.2">
      <c r="B12598" s="180"/>
      <c r="C12598" s="180"/>
    </row>
    <row r="12599" spans="2:3" s="165" customFormat="1" x14ac:dyDescent="0.2">
      <c r="B12599" s="180"/>
      <c r="C12599" s="180"/>
    </row>
    <row r="12600" spans="2:3" s="165" customFormat="1" x14ac:dyDescent="0.2">
      <c r="B12600" s="180"/>
      <c r="C12600" s="180"/>
    </row>
    <row r="12601" spans="2:3" s="165" customFormat="1" x14ac:dyDescent="0.2">
      <c r="B12601" s="180"/>
      <c r="C12601" s="180"/>
    </row>
    <row r="12602" spans="2:3" s="165" customFormat="1" x14ac:dyDescent="0.2">
      <c r="B12602" s="180"/>
      <c r="C12602" s="180"/>
    </row>
    <row r="12603" spans="2:3" s="165" customFormat="1" x14ac:dyDescent="0.2">
      <c r="B12603" s="180"/>
      <c r="C12603" s="180"/>
    </row>
    <row r="12604" spans="2:3" s="165" customFormat="1" x14ac:dyDescent="0.2">
      <c r="B12604" s="180"/>
      <c r="C12604" s="180"/>
    </row>
    <row r="12605" spans="2:3" s="165" customFormat="1" x14ac:dyDescent="0.2">
      <c r="B12605" s="180"/>
      <c r="C12605" s="180"/>
    </row>
    <row r="12606" spans="2:3" s="165" customFormat="1" x14ac:dyDescent="0.2">
      <c r="B12606" s="180"/>
      <c r="C12606" s="180"/>
    </row>
    <row r="12607" spans="2:3" s="165" customFormat="1" x14ac:dyDescent="0.2">
      <c r="B12607" s="180"/>
      <c r="C12607" s="180"/>
    </row>
    <row r="12608" spans="2:3" s="165" customFormat="1" x14ac:dyDescent="0.2">
      <c r="B12608" s="180"/>
      <c r="C12608" s="180"/>
    </row>
    <row r="12609" spans="2:3" s="165" customFormat="1" x14ac:dyDescent="0.2">
      <c r="B12609" s="180"/>
      <c r="C12609" s="180"/>
    </row>
    <row r="12610" spans="2:3" s="165" customFormat="1" x14ac:dyDescent="0.2">
      <c r="B12610" s="180"/>
      <c r="C12610" s="180"/>
    </row>
    <row r="12611" spans="2:3" s="165" customFormat="1" x14ac:dyDescent="0.2">
      <c r="B12611" s="180"/>
      <c r="C12611" s="180"/>
    </row>
    <row r="12612" spans="2:3" s="165" customFormat="1" x14ac:dyDescent="0.2">
      <c r="B12612" s="180"/>
      <c r="C12612" s="180"/>
    </row>
    <row r="12613" spans="2:3" s="165" customFormat="1" x14ac:dyDescent="0.2">
      <c r="B12613" s="180"/>
      <c r="C12613" s="180"/>
    </row>
    <row r="12614" spans="2:3" s="165" customFormat="1" x14ac:dyDescent="0.2">
      <c r="B12614" s="180"/>
      <c r="C12614" s="180"/>
    </row>
    <row r="12615" spans="2:3" s="165" customFormat="1" x14ac:dyDescent="0.2">
      <c r="B12615" s="180"/>
      <c r="C12615" s="180"/>
    </row>
    <row r="12616" spans="2:3" s="165" customFormat="1" x14ac:dyDescent="0.2">
      <c r="B12616" s="180"/>
      <c r="C12616" s="180"/>
    </row>
    <row r="12617" spans="2:3" s="165" customFormat="1" x14ac:dyDescent="0.2">
      <c r="B12617" s="180"/>
      <c r="C12617" s="180"/>
    </row>
    <row r="12618" spans="2:3" s="165" customFormat="1" x14ac:dyDescent="0.2">
      <c r="B12618" s="180"/>
      <c r="C12618" s="180"/>
    </row>
    <row r="12619" spans="2:3" s="165" customFormat="1" x14ac:dyDescent="0.2">
      <c r="B12619" s="180"/>
      <c r="C12619" s="180"/>
    </row>
    <row r="12620" spans="2:3" s="165" customFormat="1" x14ac:dyDescent="0.2">
      <c r="B12620" s="180"/>
      <c r="C12620" s="180"/>
    </row>
    <row r="12621" spans="2:3" s="165" customFormat="1" x14ac:dyDescent="0.2">
      <c r="B12621" s="180"/>
      <c r="C12621" s="180"/>
    </row>
    <row r="12622" spans="2:3" s="165" customFormat="1" x14ac:dyDescent="0.2">
      <c r="B12622" s="180"/>
      <c r="C12622" s="180"/>
    </row>
    <row r="12623" spans="2:3" s="165" customFormat="1" x14ac:dyDescent="0.2">
      <c r="B12623" s="180"/>
      <c r="C12623" s="180"/>
    </row>
    <row r="12624" spans="2:3" s="165" customFormat="1" x14ac:dyDescent="0.2">
      <c r="B12624" s="180"/>
      <c r="C12624" s="180"/>
    </row>
    <row r="12625" spans="2:3" s="165" customFormat="1" x14ac:dyDescent="0.2">
      <c r="B12625" s="180"/>
      <c r="C12625" s="180"/>
    </row>
    <row r="12626" spans="2:3" s="165" customFormat="1" x14ac:dyDescent="0.2">
      <c r="B12626" s="180"/>
      <c r="C12626" s="180"/>
    </row>
    <row r="12627" spans="2:3" s="165" customFormat="1" x14ac:dyDescent="0.2">
      <c r="B12627" s="180"/>
      <c r="C12627" s="180"/>
    </row>
    <row r="12628" spans="2:3" s="165" customFormat="1" x14ac:dyDescent="0.2">
      <c r="B12628" s="180"/>
      <c r="C12628" s="180"/>
    </row>
    <row r="12629" spans="2:3" s="165" customFormat="1" x14ac:dyDescent="0.2">
      <c r="B12629" s="180"/>
      <c r="C12629" s="180"/>
    </row>
    <row r="12630" spans="2:3" s="165" customFormat="1" x14ac:dyDescent="0.2">
      <c r="B12630" s="180"/>
      <c r="C12630" s="180"/>
    </row>
    <row r="12631" spans="2:3" s="165" customFormat="1" x14ac:dyDescent="0.2">
      <c r="B12631" s="180"/>
      <c r="C12631" s="180"/>
    </row>
    <row r="12632" spans="2:3" s="165" customFormat="1" x14ac:dyDescent="0.2">
      <c r="B12632" s="180"/>
      <c r="C12632" s="180"/>
    </row>
    <row r="12633" spans="2:3" s="165" customFormat="1" x14ac:dyDescent="0.2">
      <c r="B12633" s="180"/>
      <c r="C12633" s="180"/>
    </row>
    <row r="12634" spans="2:3" s="165" customFormat="1" x14ac:dyDescent="0.2">
      <c r="B12634" s="180"/>
      <c r="C12634" s="180"/>
    </row>
    <row r="12635" spans="2:3" s="165" customFormat="1" x14ac:dyDescent="0.2">
      <c r="B12635" s="180"/>
      <c r="C12635" s="180"/>
    </row>
    <row r="12636" spans="2:3" s="165" customFormat="1" x14ac:dyDescent="0.2">
      <c r="B12636" s="180"/>
      <c r="C12636" s="180"/>
    </row>
    <row r="12637" spans="2:3" s="165" customFormat="1" x14ac:dyDescent="0.2">
      <c r="B12637" s="180"/>
      <c r="C12637" s="180"/>
    </row>
    <row r="12638" spans="2:3" s="165" customFormat="1" x14ac:dyDescent="0.2">
      <c r="B12638" s="180"/>
      <c r="C12638" s="180"/>
    </row>
    <row r="12639" spans="2:3" s="165" customFormat="1" x14ac:dyDescent="0.2">
      <c r="B12639" s="180"/>
      <c r="C12639" s="180"/>
    </row>
    <row r="12640" spans="2:3" s="165" customFormat="1" x14ac:dyDescent="0.2">
      <c r="B12640" s="180"/>
      <c r="C12640" s="180"/>
    </row>
    <row r="12641" spans="2:3" s="165" customFormat="1" x14ac:dyDescent="0.2">
      <c r="B12641" s="180"/>
      <c r="C12641" s="180"/>
    </row>
    <row r="12642" spans="2:3" s="165" customFormat="1" x14ac:dyDescent="0.2">
      <c r="B12642" s="180"/>
      <c r="C12642" s="180"/>
    </row>
    <row r="12643" spans="2:3" s="165" customFormat="1" x14ac:dyDescent="0.2">
      <c r="B12643" s="180"/>
      <c r="C12643" s="180"/>
    </row>
    <row r="12644" spans="2:3" s="165" customFormat="1" x14ac:dyDescent="0.2">
      <c r="B12644" s="180"/>
      <c r="C12644" s="180"/>
    </row>
    <row r="12645" spans="2:3" s="165" customFormat="1" x14ac:dyDescent="0.2">
      <c r="B12645" s="180"/>
      <c r="C12645" s="180"/>
    </row>
    <row r="12646" spans="2:3" s="165" customFormat="1" x14ac:dyDescent="0.2">
      <c r="B12646" s="180"/>
      <c r="C12646" s="180"/>
    </row>
    <row r="12647" spans="2:3" s="165" customFormat="1" x14ac:dyDescent="0.2">
      <c r="B12647" s="180"/>
      <c r="C12647" s="180"/>
    </row>
    <row r="12648" spans="2:3" s="165" customFormat="1" x14ac:dyDescent="0.2">
      <c r="B12648" s="180"/>
      <c r="C12648" s="180"/>
    </row>
    <row r="12649" spans="2:3" s="165" customFormat="1" x14ac:dyDescent="0.2">
      <c r="B12649" s="180"/>
      <c r="C12649" s="180"/>
    </row>
    <row r="12650" spans="2:3" s="165" customFormat="1" x14ac:dyDescent="0.2">
      <c r="B12650" s="180"/>
      <c r="C12650" s="180"/>
    </row>
    <row r="12651" spans="2:3" s="165" customFormat="1" x14ac:dyDescent="0.2">
      <c r="B12651" s="180"/>
      <c r="C12651" s="180"/>
    </row>
    <row r="12652" spans="2:3" s="165" customFormat="1" x14ac:dyDescent="0.2">
      <c r="B12652" s="180"/>
      <c r="C12652" s="180"/>
    </row>
    <row r="12653" spans="2:3" s="165" customFormat="1" x14ac:dyDescent="0.2">
      <c r="B12653" s="180"/>
      <c r="C12653" s="180"/>
    </row>
    <row r="12654" spans="2:3" s="165" customFormat="1" x14ac:dyDescent="0.2">
      <c r="B12654" s="180"/>
      <c r="C12654" s="180"/>
    </row>
    <row r="12655" spans="2:3" s="165" customFormat="1" x14ac:dyDescent="0.2">
      <c r="B12655" s="180"/>
      <c r="C12655" s="180"/>
    </row>
    <row r="12656" spans="2:3" s="165" customFormat="1" x14ac:dyDescent="0.2">
      <c r="B12656" s="180"/>
      <c r="C12656" s="180"/>
    </row>
    <row r="12657" spans="2:3" s="165" customFormat="1" x14ac:dyDescent="0.2">
      <c r="B12657" s="180"/>
      <c r="C12657" s="180"/>
    </row>
    <row r="12658" spans="2:3" s="165" customFormat="1" x14ac:dyDescent="0.2">
      <c r="B12658" s="180"/>
      <c r="C12658" s="180"/>
    </row>
    <row r="12659" spans="2:3" s="165" customFormat="1" x14ac:dyDescent="0.2">
      <c r="B12659" s="180"/>
      <c r="C12659" s="180"/>
    </row>
    <row r="12660" spans="2:3" s="165" customFormat="1" x14ac:dyDescent="0.2">
      <c r="B12660" s="180"/>
      <c r="C12660" s="180"/>
    </row>
    <row r="12661" spans="2:3" s="165" customFormat="1" x14ac:dyDescent="0.2">
      <c r="B12661" s="180"/>
      <c r="C12661" s="180"/>
    </row>
    <row r="12662" spans="2:3" s="165" customFormat="1" x14ac:dyDescent="0.2">
      <c r="B12662" s="180"/>
      <c r="C12662" s="180"/>
    </row>
    <row r="12663" spans="2:3" s="165" customFormat="1" x14ac:dyDescent="0.2">
      <c r="B12663" s="180"/>
      <c r="C12663" s="180"/>
    </row>
    <row r="12664" spans="2:3" s="165" customFormat="1" x14ac:dyDescent="0.2">
      <c r="B12664" s="180"/>
      <c r="C12664" s="180"/>
    </row>
    <row r="12665" spans="2:3" s="165" customFormat="1" x14ac:dyDescent="0.2">
      <c r="B12665" s="180"/>
      <c r="C12665" s="180"/>
    </row>
    <row r="12666" spans="2:3" s="165" customFormat="1" x14ac:dyDescent="0.2">
      <c r="B12666" s="180"/>
      <c r="C12666" s="180"/>
    </row>
    <row r="12667" spans="2:3" s="165" customFormat="1" x14ac:dyDescent="0.2">
      <c r="B12667" s="180"/>
      <c r="C12667" s="180"/>
    </row>
    <row r="12668" spans="2:3" s="165" customFormat="1" x14ac:dyDescent="0.2">
      <c r="B12668" s="180"/>
      <c r="C12668" s="180"/>
    </row>
    <row r="12669" spans="2:3" s="165" customFormat="1" x14ac:dyDescent="0.2">
      <c r="B12669" s="180"/>
      <c r="C12669" s="180"/>
    </row>
    <row r="12670" spans="2:3" s="165" customFormat="1" x14ac:dyDescent="0.2">
      <c r="B12670" s="180"/>
      <c r="C12670" s="180"/>
    </row>
    <row r="12671" spans="2:3" s="165" customFormat="1" x14ac:dyDescent="0.2">
      <c r="B12671" s="180"/>
      <c r="C12671" s="180"/>
    </row>
    <row r="12672" spans="2:3" s="165" customFormat="1" x14ac:dyDescent="0.2">
      <c r="B12672" s="180"/>
      <c r="C12672" s="180"/>
    </row>
    <row r="12673" spans="2:3" s="165" customFormat="1" x14ac:dyDescent="0.2">
      <c r="B12673" s="180"/>
      <c r="C12673" s="180"/>
    </row>
    <row r="12674" spans="2:3" s="165" customFormat="1" x14ac:dyDescent="0.2">
      <c r="B12674" s="180"/>
      <c r="C12674" s="180"/>
    </row>
    <row r="12675" spans="2:3" s="165" customFormat="1" x14ac:dyDescent="0.2">
      <c r="B12675" s="180"/>
      <c r="C12675" s="180"/>
    </row>
    <row r="12676" spans="2:3" s="165" customFormat="1" x14ac:dyDescent="0.2">
      <c r="B12676" s="180"/>
      <c r="C12676" s="180"/>
    </row>
    <row r="12677" spans="2:3" s="165" customFormat="1" x14ac:dyDescent="0.2">
      <c r="B12677" s="180"/>
      <c r="C12677" s="180"/>
    </row>
    <row r="12678" spans="2:3" s="165" customFormat="1" x14ac:dyDescent="0.2">
      <c r="B12678" s="180"/>
      <c r="C12678" s="180"/>
    </row>
    <row r="12679" spans="2:3" s="165" customFormat="1" x14ac:dyDescent="0.2">
      <c r="B12679" s="180"/>
      <c r="C12679" s="180"/>
    </row>
    <row r="12680" spans="2:3" s="165" customFormat="1" x14ac:dyDescent="0.2">
      <c r="B12680" s="180"/>
      <c r="C12680" s="180"/>
    </row>
    <row r="12681" spans="2:3" s="165" customFormat="1" x14ac:dyDescent="0.2">
      <c r="B12681" s="180"/>
      <c r="C12681" s="180"/>
    </row>
    <row r="12682" spans="2:3" s="165" customFormat="1" x14ac:dyDescent="0.2">
      <c r="B12682" s="180"/>
      <c r="C12682" s="180"/>
    </row>
    <row r="12683" spans="2:3" s="165" customFormat="1" x14ac:dyDescent="0.2">
      <c r="B12683" s="180"/>
      <c r="C12683" s="180"/>
    </row>
    <row r="12684" spans="2:3" s="165" customFormat="1" x14ac:dyDescent="0.2">
      <c r="B12684" s="180"/>
      <c r="C12684" s="180"/>
    </row>
    <row r="12685" spans="2:3" s="165" customFormat="1" x14ac:dyDescent="0.2">
      <c r="B12685" s="180"/>
      <c r="C12685" s="180"/>
    </row>
    <row r="12686" spans="2:3" s="165" customFormat="1" x14ac:dyDescent="0.2">
      <c r="B12686" s="180"/>
      <c r="C12686" s="180"/>
    </row>
    <row r="12687" spans="2:3" s="165" customFormat="1" x14ac:dyDescent="0.2">
      <c r="B12687" s="180"/>
      <c r="C12687" s="180"/>
    </row>
    <row r="12688" spans="2:3" s="165" customFormat="1" x14ac:dyDescent="0.2">
      <c r="B12688" s="180"/>
      <c r="C12688" s="180"/>
    </row>
    <row r="12689" spans="2:3" s="165" customFormat="1" x14ac:dyDescent="0.2">
      <c r="B12689" s="180"/>
      <c r="C12689" s="180"/>
    </row>
    <row r="12690" spans="2:3" s="165" customFormat="1" x14ac:dyDescent="0.2">
      <c r="B12690" s="180"/>
      <c r="C12690" s="180"/>
    </row>
    <row r="12691" spans="2:3" s="165" customFormat="1" x14ac:dyDescent="0.2">
      <c r="B12691" s="180"/>
      <c r="C12691" s="180"/>
    </row>
    <row r="12692" spans="2:3" s="165" customFormat="1" x14ac:dyDescent="0.2">
      <c r="B12692" s="180"/>
      <c r="C12692" s="180"/>
    </row>
    <row r="12693" spans="2:3" s="165" customFormat="1" x14ac:dyDescent="0.2">
      <c r="B12693" s="180"/>
      <c r="C12693" s="180"/>
    </row>
    <row r="12694" spans="2:3" s="165" customFormat="1" x14ac:dyDescent="0.2">
      <c r="B12694" s="180"/>
      <c r="C12694" s="180"/>
    </row>
    <row r="12695" spans="2:3" s="165" customFormat="1" x14ac:dyDescent="0.2">
      <c r="B12695" s="180"/>
      <c r="C12695" s="180"/>
    </row>
    <row r="12696" spans="2:3" s="165" customFormat="1" x14ac:dyDescent="0.2">
      <c r="B12696" s="180"/>
      <c r="C12696" s="180"/>
    </row>
    <row r="12697" spans="2:3" s="165" customFormat="1" x14ac:dyDescent="0.2">
      <c r="B12697" s="180"/>
      <c r="C12697" s="180"/>
    </row>
  </sheetData>
  <sheetProtection formatCells="0" selectLockedCells="1" sort="0" autoFilter="0"/>
  <protectedRanges>
    <protectedRange sqref="A5:D5" name="Rango1_2"/>
  </protectedRanges>
  <autoFilter ref="A10:F780" xr:uid="{00000000-0001-0000-0000-000000000000}"/>
  <mergeCells count="7">
    <mergeCell ref="A1:D1"/>
    <mergeCell ref="B2:D2"/>
    <mergeCell ref="A3:C3"/>
    <mergeCell ref="A8:C8"/>
    <mergeCell ref="D8:D9"/>
    <mergeCell ref="A9:C9"/>
    <mergeCell ref="E8:E9"/>
  </mergeCells>
  <dataValidations count="3">
    <dataValidation type="list" allowBlank="1" showInputMessage="1" showErrorMessage="1" sqref="A5 A783:A794" xr:uid="{00000000-0002-0000-0000-00000F000000}">
      <formula1>#REF!</formula1>
    </dataValidation>
    <dataValidation type="textLength" allowBlank="1" showInputMessage="1" showErrorMessage="1" sqref="C782:C794 C11:C780" xr:uid="{00000000-0002-0000-0000-000027000000}">
      <formula1>0</formula1>
      <formula2>2</formula2>
    </dataValidation>
    <dataValidation type="textLength" allowBlank="1" showInputMessage="1" showErrorMessage="1" sqref="B782:B794 B11:B780" xr:uid="{00000000-0002-0000-0000-000028000000}">
      <formula1>0</formula1>
      <formula2>3</formula2>
    </dataValidation>
  </dataValidations>
  <printOptions horizontalCentered="1" verticalCentered="1"/>
  <pageMargins left="0.19685039370078741" right="0.19685039370078741" top="0.39370078740157483" bottom="0.78740157480314965" header="0" footer="0"/>
  <pageSetup paperSize="14" scale="8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0"/>
  <sheetViews>
    <sheetView workbookViewId="0">
      <selection activeCell="H10" sqref="H10"/>
    </sheetView>
  </sheetViews>
  <sheetFormatPr baseColWidth="10" defaultColWidth="11.42578125" defaultRowHeight="15" x14ac:dyDescent="0.25"/>
  <cols>
    <col min="1" max="1" width="15.5703125" style="17" customWidth="1"/>
    <col min="2" max="2" width="12.7109375" style="17" customWidth="1"/>
    <col min="3" max="3" width="15.140625" style="17" customWidth="1"/>
    <col min="4" max="4" width="11.42578125" style="17"/>
    <col min="5" max="5" width="18.42578125" style="17" customWidth="1"/>
    <col min="6" max="7" width="11.42578125" style="17"/>
    <col min="8" max="8" width="22.42578125" style="17" customWidth="1"/>
    <col min="9" max="9" width="23.85546875" style="17" customWidth="1"/>
    <col min="10" max="10" width="13.42578125" style="17" customWidth="1"/>
    <col min="11" max="11" width="12.140625" style="17" customWidth="1"/>
    <col min="12" max="12" width="25.42578125" style="17" customWidth="1"/>
    <col min="13" max="13" width="14.5703125" style="17" customWidth="1"/>
    <col min="14" max="14" width="13.28515625" style="17" customWidth="1"/>
    <col min="15" max="15" width="24.85546875" style="17" customWidth="1"/>
    <col min="16" max="16" width="21.140625" style="17" customWidth="1"/>
    <col min="17" max="18" width="11.42578125" style="17"/>
    <col min="19" max="19" width="22.5703125" style="17" customWidth="1"/>
    <col min="20" max="20" width="34.7109375" style="17" customWidth="1"/>
    <col min="21" max="16384" width="11.42578125" style="17"/>
  </cols>
  <sheetData>
    <row r="1" spans="1:20" ht="18" x14ac:dyDescent="0.25">
      <c r="A1" s="64" t="s">
        <v>1</v>
      </c>
      <c r="B1" s="134" t="s">
        <v>2</v>
      </c>
      <c r="C1" s="135"/>
      <c r="D1" s="135"/>
      <c r="E1" s="135"/>
      <c r="F1" s="135"/>
      <c r="G1" s="135"/>
      <c r="H1" s="135"/>
      <c r="I1" s="136"/>
      <c r="J1" s="14" t="s">
        <v>3</v>
      </c>
      <c r="K1" s="137" t="s">
        <v>140</v>
      </c>
      <c r="L1" s="136"/>
      <c r="M1" s="15"/>
      <c r="N1" s="15"/>
      <c r="O1" s="16"/>
      <c r="P1" s="16"/>
      <c r="Q1" s="16"/>
      <c r="R1" s="16"/>
      <c r="S1" s="16"/>
      <c r="T1" s="16"/>
    </row>
    <row r="2" spans="1:20" s="13" customFormat="1" ht="18" x14ac:dyDescent="0.25">
      <c r="A2" s="129" t="s">
        <v>141</v>
      </c>
      <c r="B2" s="130"/>
      <c r="C2" s="130"/>
      <c r="D2" s="130"/>
      <c r="E2" s="131" t="s">
        <v>142</v>
      </c>
      <c r="F2" s="132"/>
      <c r="G2" s="132"/>
      <c r="H2" s="133" t="s">
        <v>14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s="13" customFormat="1" ht="38.25" x14ac:dyDescent="0.2">
      <c r="A3" s="63" t="s">
        <v>5</v>
      </c>
      <c r="B3" s="63" t="s">
        <v>6</v>
      </c>
      <c r="C3" s="63" t="s">
        <v>25</v>
      </c>
      <c r="D3" s="63" t="s">
        <v>143</v>
      </c>
      <c r="E3" s="62" t="s">
        <v>144</v>
      </c>
      <c r="F3" s="62" t="s">
        <v>145</v>
      </c>
      <c r="G3" s="62" t="s">
        <v>146</v>
      </c>
      <c r="H3" s="61" t="s">
        <v>20</v>
      </c>
      <c r="I3" s="61" t="s">
        <v>147</v>
      </c>
      <c r="J3" s="60" t="s">
        <v>148</v>
      </c>
      <c r="K3" s="60" t="s">
        <v>149</v>
      </c>
      <c r="L3" s="60" t="s">
        <v>22</v>
      </c>
      <c r="M3" s="60" t="s">
        <v>23</v>
      </c>
      <c r="N3" s="60" t="s">
        <v>24</v>
      </c>
      <c r="O3" s="59" t="s">
        <v>150</v>
      </c>
      <c r="P3" s="58" t="s">
        <v>151</v>
      </c>
      <c r="Q3" s="58" t="s">
        <v>18</v>
      </c>
      <c r="R3" s="58" t="s">
        <v>19</v>
      </c>
      <c r="S3" s="58" t="s">
        <v>26</v>
      </c>
      <c r="T3" s="58" t="s">
        <v>152</v>
      </c>
    </row>
    <row r="4" spans="1:20" ht="25.5" x14ac:dyDescent="0.25">
      <c r="A4" s="32" t="s">
        <v>153</v>
      </c>
      <c r="B4" s="32">
        <v>434</v>
      </c>
      <c r="C4" s="33">
        <v>43630</v>
      </c>
      <c r="D4" s="33">
        <v>43636</v>
      </c>
      <c r="E4" s="34" t="s">
        <v>154</v>
      </c>
      <c r="F4" s="34" t="s">
        <v>155</v>
      </c>
      <c r="G4" s="32"/>
      <c r="H4" s="36" t="s">
        <v>156</v>
      </c>
      <c r="I4" s="36" t="s">
        <v>156</v>
      </c>
      <c r="J4" s="32" t="s">
        <v>157</v>
      </c>
      <c r="K4" s="47">
        <v>52350338</v>
      </c>
      <c r="L4" s="32" t="s">
        <v>158</v>
      </c>
      <c r="M4" s="32" t="s">
        <v>117</v>
      </c>
      <c r="N4" s="32" t="s">
        <v>128</v>
      </c>
      <c r="O4" s="32" t="s">
        <v>159</v>
      </c>
      <c r="P4" s="32" t="s">
        <v>160</v>
      </c>
      <c r="Q4" s="32">
        <v>68</v>
      </c>
      <c r="R4" s="32">
        <v>7</v>
      </c>
      <c r="S4" s="34" t="s">
        <v>161</v>
      </c>
      <c r="T4" s="35" t="s">
        <v>162</v>
      </c>
    </row>
    <row r="5" spans="1:20" ht="24.75" customHeight="1" x14ac:dyDescent="0.25">
      <c r="A5" s="32" t="s">
        <v>153</v>
      </c>
      <c r="B5" s="32">
        <v>434</v>
      </c>
      <c r="C5" s="33">
        <v>43630</v>
      </c>
      <c r="D5" s="33">
        <v>43636</v>
      </c>
      <c r="E5" s="34" t="s">
        <v>154</v>
      </c>
      <c r="F5" s="34" t="s">
        <v>155</v>
      </c>
      <c r="G5" s="32"/>
      <c r="H5" s="32" t="s">
        <v>163</v>
      </c>
      <c r="I5" s="32" t="s">
        <v>163</v>
      </c>
      <c r="J5" s="32" t="s">
        <v>157</v>
      </c>
      <c r="K5" s="47">
        <v>79047174</v>
      </c>
      <c r="L5" s="32" t="s">
        <v>41</v>
      </c>
      <c r="M5" s="32" t="s">
        <v>42</v>
      </c>
      <c r="N5" s="32" t="s">
        <v>43</v>
      </c>
      <c r="O5" s="32" t="s">
        <v>159</v>
      </c>
      <c r="P5" s="32" t="s">
        <v>160</v>
      </c>
      <c r="Q5" s="32">
        <v>68</v>
      </c>
      <c r="R5" s="32">
        <v>7</v>
      </c>
      <c r="S5" s="34" t="s">
        <v>161</v>
      </c>
      <c r="T5" s="35" t="s">
        <v>164</v>
      </c>
    </row>
    <row r="6" spans="1:20" ht="25.5" x14ac:dyDescent="0.25">
      <c r="A6" s="32" t="s">
        <v>153</v>
      </c>
      <c r="B6" s="32">
        <v>434</v>
      </c>
      <c r="C6" s="33">
        <v>43630</v>
      </c>
      <c r="D6" s="33">
        <v>43636</v>
      </c>
      <c r="E6" s="34" t="s">
        <v>165</v>
      </c>
      <c r="F6" s="34" t="s">
        <v>155</v>
      </c>
      <c r="G6" s="32" t="s">
        <v>166</v>
      </c>
      <c r="H6" s="32" t="s">
        <v>167</v>
      </c>
      <c r="I6" s="32" t="s">
        <v>168</v>
      </c>
      <c r="J6" s="32" t="s">
        <v>157</v>
      </c>
      <c r="K6" s="47">
        <v>79461381</v>
      </c>
      <c r="L6" s="32" t="s">
        <v>169</v>
      </c>
      <c r="M6" s="32" t="s">
        <v>79</v>
      </c>
      <c r="N6" s="32" t="s">
        <v>109</v>
      </c>
      <c r="O6" s="32" t="s">
        <v>78</v>
      </c>
      <c r="P6" s="32" t="s">
        <v>170</v>
      </c>
      <c r="Q6" s="32">
        <v>417</v>
      </c>
      <c r="R6" s="32">
        <v>18</v>
      </c>
      <c r="S6" s="32" t="s">
        <v>57</v>
      </c>
      <c r="T6" s="35" t="s">
        <v>171</v>
      </c>
    </row>
    <row r="7" spans="1:20" ht="25.5" x14ac:dyDescent="0.25">
      <c r="A7" s="32" t="s">
        <v>153</v>
      </c>
      <c r="B7" s="32">
        <v>434</v>
      </c>
      <c r="C7" s="33">
        <v>43630</v>
      </c>
      <c r="D7" s="33">
        <v>43636</v>
      </c>
      <c r="E7" s="34" t="s">
        <v>165</v>
      </c>
      <c r="F7" s="34" t="s">
        <v>155</v>
      </c>
      <c r="G7" s="32"/>
      <c r="H7" s="32" t="s">
        <v>167</v>
      </c>
      <c r="I7" s="32" t="s">
        <v>172</v>
      </c>
      <c r="J7" s="32" t="s">
        <v>157</v>
      </c>
      <c r="K7" s="47">
        <v>79500995</v>
      </c>
      <c r="L7" s="32" t="s">
        <v>45</v>
      </c>
      <c r="M7" s="32" t="s">
        <v>46</v>
      </c>
      <c r="N7" s="32" t="s">
        <v>47</v>
      </c>
      <c r="O7" s="32" t="s">
        <v>78</v>
      </c>
      <c r="P7" s="32" t="s">
        <v>170</v>
      </c>
      <c r="Q7" s="32">
        <v>417</v>
      </c>
      <c r="R7" s="32">
        <v>18</v>
      </c>
      <c r="S7" s="32" t="s">
        <v>57</v>
      </c>
      <c r="T7" s="35" t="s">
        <v>173</v>
      </c>
    </row>
    <row r="8" spans="1:20" ht="25.5" x14ac:dyDescent="0.25">
      <c r="A8" s="32" t="s">
        <v>153</v>
      </c>
      <c r="B8" s="32">
        <v>434</v>
      </c>
      <c r="C8" s="33">
        <v>43630</v>
      </c>
      <c r="D8" s="33">
        <v>43636</v>
      </c>
      <c r="E8" s="34" t="s">
        <v>165</v>
      </c>
      <c r="F8" s="34" t="s">
        <v>174</v>
      </c>
      <c r="G8" s="32"/>
      <c r="H8" s="32" t="s">
        <v>167</v>
      </c>
      <c r="I8" s="32" t="s">
        <v>175</v>
      </c>
      <c r="J8" s="32" t="s">
        <v>157</v>
      </c>
      <c r="K8" s="47">
        <v>3119187</v>
      </c>
      <c r="L8" s="32" t="s">
        <v>176</v>
      </c>
      <c r="M8" s="32" t="s">
        <v>97</v>
      </c>
      <c r="N8" s="32" t="s">
        <v>98</v>
      </c>
      <c r="O8" s="32" t="s">
        <v>78</v>
      </c>
      <c r="P8" s="32" t="s">
        <v>170</v>
      </c>
      <c r="Q8" s="32">
        <v>417</v>
      </c>
      <c r="R8" s="32">
        <v>18</v>
      </c>
      <c r="S8" s="32" t="s">
        <v>57</v>
      </c>
      <c r="T8" s="35" t="s">
        <v>99</v>
      </c>
    </row>
    <row r="9" spans="1:20" ht="25.5" x14ac:dyDescent="0.25">
      <c r="A9" s="32" t="s">
        <v>153</v>
      </c>
      <c r="B9" s="32">
        <v>434</v>
      </c>
      <c r="C9" s="33">
        <v>43630</v>
      </c>
      <c r="D9" s="33">
        <v>43636</v>
      </c>
      <c r="E9" s="34" t="s">
        <v>165</v>
      </c>
      <c r="F9" s="34" t="s">
        <v>174</v>
      </c>
      <c r="G9" s="32"/>
      <c r="H9" s="32" t="s">
        <v>167</v>
      </c>
      <c r="I9" s="32" t="s">
        <v>172</v>
      </c>
      <c r="J9" s="32" t="s">
        <v>157</v>
      </c>
      <c r="K9" s="47">
        <v>79756741</v>
      </c>
      <c r="L9" s="32" t="s">
        <v>129</v>
      </c>
      <c r="M9" s="32" t="s">
        <v>177</v>
      </c>
      <c r="N9" s="32" t="s">
        <v>79</v>
      </c>
      <c r="O9" s="32" t="s">
        <v>78</v>
      </c>
      <c r="P9" s="32" t="s">
        <v>170</v>
      </c>
      <c r="Q9" s="32">
        <v>417</v>
      </c>
      <c r="R9" s="32">
        <v>18</v>
      </c>
      <c r="S9" s="32" t="s">
        <v>57</v>
      </c>
      <c r="T9" s="35" t="s">
        <v>99</v>
      </c>
    </row>
    <row r="10" spans="1:20" ht="25.5" x14ac:dyDescent="0.25">
      <c r="A10" s="32" t="s">
        <v>153</v>
      </c>
      <c r="B10" s="32">
        <v>434</v>
      </c>
      <c r="C10" s="33">
        <v>43630</v>
      </c>
      <c r="D10" s="33">
        <v>43636</v>
      </c>
      <c r="E10" s="34" t="s">
        <v>178</v>
      </c>
      <c r="F10" s="32" t="s">
        <v>48</v>
      </c>
      <c r="G10" s="34"/>
      <c r="H10" s="32" t="s">
        <v>179</v>
      </c>
      <c r="I10" s="32" t="s">
        <v>179</v>
      </c>
      <c r="J10" s="32" t="s">
        <v>157</v>
      </c>
      <c r="K10" s="32">
        <v>1037600036</v>
      </c>
      <c r="L10" s="32" t="s">
        <v>180</v>
      </c>
      <c r="M10" s="32" t="s">
        <v>181</v>
      </c>
      <c r="N10" s="32" t="s">
        <v>181</v>
      </c>
      <c r="O10" s="32" t="s">
        <v>159</v>
      </c>
      <c r="P10" s="32" t="s">
        <v>160</v>
      </c>
      <c r="Q10" s="32">
        <v>68</v>
      </c>
      <c r="R10" s="32">
        <v>7</v>
      </c>
      <c r="S10" s="34" t="s">
        <v>161</v>
      </c>
      <c r="T10" s="66" t="s">
        <v>182</v>
      </c>
    </row>
  </sheetData>
  <sheetProtection insertRows="0" deleteRows="0" selectLockedCells="1" sort="0"/>
  <mergeCells count="5">
    <mergeCell ref="A2:D2"/>
    <mergeCell ref="E2:G2"/>
    <mergeCell ref="H2:T2"/>
    <mergeCell ref="B1:I1"/>
    <mergeCell ref="K1:L1"/>
  </mergeCells>
  <hyperlinks>
    <hyperlink ref="T10" r:id="rId1" xr:uid="{00000000-0004-0000-0100-000000000000}"/>
    <hyperlink ref="T4" r:id="rId2" xr:uid="{00000000-0004-0000-0100-000001000000}"/>
    <hyperlink ref="T5" r:id="rId3" xr:uid="{00000000-0004-0000-0100-000002000000}"/>
    <hyperlink ref="T6" r:id="rId4" xr:uid="{00000000-0004-0000-0100-000003000000}"/>
    <hyperlink ref="T7" r:id="rId5" xr:uid="{00000000-0004-0000-0100-000004000000}"/>
    <hyperlink ref="T8" r:id="rId6" xr:uid="{00000000-0004-0000-0100-000005000000}"/>
    <hyperlink ref="T9" r:id="rId7" xr:uid="{00000000-0004-0000-0100-000006000000}"/>
  </hyperlinks>
  <pageMargins left="0.19685039370078741" right="0.19685039370078741" top="0.23622047244094491" bottom="0.19685039370078741" header="0.19685039370078741" footer="0.19685039370078741"/>
  <pageSetup paperSize="14" scale="95" orientation="landscape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U290"/>
  <sheetViews>
    <sheetView topLeftCell="G1" zoomScale="110" zoomScaleNormal="110" workbookViewId="0">
      <selection activeCell="T5" sqref="T5:U5"/>
    </sheetView>
  </sheetViews>
  <sheetFormatPr baseColWidth="10" defaultColWidth="11.42578125" defaultRowHeight="12.75" x14ac:dyDescent="0.2"/>
  <cols>
    <col min="1" max="1" width="12.42578125" bestFit="1" customWidth="1"/>
    <col min="2" max="2" width="16.85546875" customWidth="1"/>
    <col min="6" max="6" width="33.42578125" customWidth="1"/>
    <col min="7" max="7" width="11.5703125" style="76" bestFit="1" customWidth="1"/>
    <col min="8" max="8" width="16.140625" style="77" customWidth="1"/>
    <col min="9" max="10" width="11.5703125" bestFit="1" customWidth="1"/>
    <col min="11" max="11" width="11.85546875" style="77" bestFit="1" customWidth="1"/>
    <col min="12" max="12" width="22.5703125" style="77" customWidth="1"/>
    <col min="14" max="14" width="11.5703125" style="77" bestFit="1" customWidth="1"/>
    <col min="15" max="15" width="21.85546875" style="77" customWidth="1"/>
    <col min="16" max="16" width="36.42578125" customWidth="1"/>
    <col min="18" max="18" width="16.7109375" customWidth="1"/>
    <col min="19" max="19" width="13" customWidth="1"/>
  </cols>
  <sheetData>
    <row r="1" spans="1:21" ht="18" x14ac:dyDescent="0.2">
      <c r="A1" s="153"/>
      <c r="B1" s="155" t="s">
        <v>183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67" t="s">
        <v>10</v>
      </c>
      <c r="T1" s="148"/>
      <c r="U1" s="148"/>
    </row>
    <row r="2" spans="1:21" ht="18" x14ac:dyDescent="0.2">
      <c r="A2" s="153"/>
      <c r="B2" s="155" t="s">
        <v>184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67" t="s">
        <v>11</v>
      </c>
      <c r="T2" s="148"/>
      <c r="U2" s="148"/>
    </row>
    <row r="3" spans="1:21" ht="18" x14ac:dyDescent="0.2">
      <c r="A3" s="154"/>
      <c r="B3" s="155" t="s">
        <v>185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67" t="s">
        <v>12</v>
      </c>
      <c r="T3" s="149"/>
      <c r="U3" s="148"/>
    </row>
    <row r="4" spans="1:21" ht="18" x14ac:dyDescent="0.2">
      <c r="A4" s="74" t="s">
        <v>186</v>
      </c>
      <c r="B4" s="155" t="s">
        <v>187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68" t="s">
        <v>188</v>
      </c>
      <c r="T4" s="156"/>
      <c r="U4" s="157"/>
    </row>
    <row r="5" spans="1:21" ht="32.25" thickBot="1" x14ac:dyDescent="0.25">
      <c r="A5" s="75" t="s">
        <v>189</v>
      </c>
      <c r="B5" s="150" t="s">
        <v>190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2"/>
      <c r="S5" s="69" t="s">
        <v>191</v>
      </c>
      <c r="T5" s="158"/>
      <c r="U5" s="159"/>
    </row>
    <row r="6" spans="1:21" ht="18" customHeight="1" x14ac:dyDescent="0.2">
      <c r="A6" s="146" t="s">
        <v>192</v>
      </c>
      <c r="B6" s="142" t="s">
        <v>193</v>
      </c>
      <c r="C6" s="142" t="s">
        <v>194</v>
      </c>
      <c r="D6" s="142" t="s">
        <v>195</v>
      </c>
      <c r="E6" s="142" t="s">
        <v>196</v>
      </c>
      <c r="F6" s="142" t="s">
        <v>197</v>
      </c>
      <c r="G6" s="142" t="s">
        <v>198</v>
      </c>
      <c r="H6" s="138" t="s">
        <v>199</v>
      </c>
      <c r="I6" s="144" t="s">
        <v>200</v>
      </c>
      <c r="J6" s="145"/>
      <c r="K6" s="138" t="s">
        <v>201</v>
      </c>
      <c r="L6" s="138" t="s">
        <v>202</v>
      </c>
      <c r="M6" s="138" t="s">
        <v>203</v>
      </c>
      <c r="N6" s="138" t="s">
        <v>204</v>
      </c>
      <c r="O6" s="138" t="s">
        <v>205</v>
      </c>
      <c r="P6" s="138" t="s">
        <v>206</v>
      </c>
      <c r="Q6" s="138" t="s">
        <v>207</v>
      </c>
      <c r="R6" s="139" t="s">
        <v>208</v>
      </c>
      <c r="S6" s="139" t="s">
        <v>209</v>
      </c>
      <c r="T6" s="140" t="s">
        <v>210</v>
      </c>
      <c r="U6" s="141"/>
    </row>
    <row r="7" spans="1:21" x14ac:dyDescent="0.2">
      <c r="A7" s="147"/>
      <c r="B7" s="143"/>
      <c r="C7" s="143"/>
      <c r="D7" s="143"/>
      <c r="E7" s="143"/>
      <c r="F7" s="143"/>
      <c r="G7" s="143"/>
      <c r="H7" s="139"/>
      <c r="I7" s="72" t="s">
        <v>211</v>
      </c>
      <c r="J7" s="72" t="s">
        <v>212</v>
      </c>
      <c r="K7" s="139"/>
      <c r="L7" s="139"/>
      <c r="M7" s="139"/>
      <c r="N7" s="139"/>
      <c r="O7" s="139"/>
      <c r="P7" s="139"/>
      <c r="Q7" s="139"/>
      <c r="R7" s="139"/>
      <c r="S7" s="139"/>
      <c r="T7" s="72" t="s">
        <v>211</v>
      </c>
      <c r="U7" s="72" t="s">
        <v>212</v>
      </c>
    </row>
    <row r="8" spans="1:21" x14ac:dyDescent="0.2">
      <c r="A8" s="73"/>
      <c r="B8" s="73"/>
      <c r="C8" s="73"/>
      <c r="D8" s="73"/>
      <c r="E8" s="73"/>
      <c r="F8" s="73"/>
      <c r="G8" s="71"/>
      <c r="H8" s="92"/>
      <c r="I8" s="73"/>
      <c r="J8" s="70"/>
      <c r="K8" s="92"/>
      <c r="L8" s="93"/>
      <c r="M8" s="73"/>
      <c r="N8" s="93"/>
      <c r="O8" s="73"/>
      <c r="P8" s="94"/>
      <c r="Q8" s="70"/>
      <c r="R8" s="95"/>
      <c r="S8" s="91"/>
      <c r="T8" s="90"/>
      <c r="U8" s="96"/>
    </row>
    <row r="9" spans="1:21" x14ac:dyDescent="0.2">
      <c r="A9" s="73"/>
      <c r="B9" s="73"/>
      <c r="C9" s="73"/>
      <c r="D9" s="73"/>
      <c r="E9" s="73"/>
      <c r="F9" s="73"/>
      <c r="G9" s="71"/>
      <c r="H9" s="92"/>
      <c r="I9" s="73"/>
      <c r="J9" s="70"/>
      <c r="K9" s="92"/>
      <c r="L9" s="93"/>
      <c r="M9" s="73"/>
      <c r="N9" s="93"/>
      <c r="O9" s="73"/>
      <c r="P9" s="94"/>
      <c r="Q9" s="70"/>
      <c r="R9" s="95"/>
      <c r="S9" s="91"/>
      <c r="T9" s="96"/>
      <c r="U9" s="96"/>
    </row>
    <row r="10" spans="1:21" x14ac:dyDescent="0.2">
      <c r="A10" s="73"/>
      <c r="B10" s="73"/>
      <c r="C10" s="73"/>
      <c r="D10" s="73"/>
      <c r="E10" s="73"/>
      <c r="F10" s="73"/>
      <c r="G10" s="71"/>
      <c r="H10" s="101"/>
      <c r="I10" s="73"/>
      <c r="J10" s="70"/>
      <c r="K10" s="92"/>
      <c r="L10" s="102"/>
      <c r="M10" s="73"/>
      <c r="N10" s="93"/>
      <c r="O10" s="73"/>
      <c r="P10" s="94"/>
      <c r="Q10" s="70"/>
      <c r="R10" s="95"/>
      <c r="S10" s="91"/>
      <c r="T10" s="96"/>
      <c r="U10" s="96"/>
    </row>
    <row r="11" spans="1:21" x14ac:dyDescent="0.2">
      <c r="A11" s="73"/>
      <c r="B11" s="73"/>
      <c r="C11" s="73"/>
      <c r="D11" s="73"/>
      <c r="E11" s="73"/>
      <c r="F11" s="73"/>
      <c r="G11" s="71"/>
      <c r="H11" s="101"/>
      <c r="I11" s="73"/>
      <c r="J11" s="70"/>
      <c r="K11" s="92"/>
      <c r="L11" s="102"/>
      <c r="M11" s="73"/>
      <c r="N11" s="93"/>
      <c r="O11" s="73"/>
      <c r="P11" s="94"/>
      <c r="Q11" s="70"/>
      <c r="R11" s="95"/>
      <c r="S11" s="91"/>
      <c r="T11" s="96"/>
      <c r="U11" s="96"/>
    </row>
    <row r="12" spans="1:21" x14ac:dyDescent="0.2">
      <c r="A12" s="73"/>
      <c r="B12" s="73"/>
      <c r="C12" s="73"/>
      <c r="D12" s="73"/>
      <c r="E12" s="73"/>
      <c r="F12" s="73"/>
      <c r="G12" s="71"/>
      <c r="H12" s="101"/>
      <c r="I12" s="73"/>
      <c r="J12" s="70"/>
      <c r="K12" s="92"/>
      <c r="L12" s="102"/>
      <c r="M12" s="73"/>
      <c r="N12" s="93"/>
      <c r="O12" s="73"/>
      <c r="P12" s="94"/>
      <c r="Q12" s="70"/>
      <c r="R12" s="95"/>
      <c r="S12" s="91"/>
      <c r="T12" s="96"/>
      <c r="U12" s="96"/>
    </row>
    <row r="13" spans="1:21" x14ac:dyDescent="0.2">
      <c r="A13" s="73"/>
      <c r="B13" s="73"/>
      <c r="C13" s="73"/>
      <c r="D13" s="73"/>
      <c r="E13" s="73"/>
      <c r="F13" s="73"/>
      <c r="G13" s="71"/>
      <c r="H13" s="101"/>
      <c r="I13" s="73"/>
      <c r="J13" s="70"/>
      <c r="K13" s="92"/>
      <c r="L13" s="102"/>
      <c r="M13" s="73"/>
      <c r="N13" s="93"/>
      <c r="O13" s="73"/>
      <c r="P13" s="94"/>
      <c r="Q13" s="70"/>
      <c r="R13" s="95"/>
      <c r="S13" s="91"/>
      <c r="T13" s="96"/>
      <c r="U13" s="96"/>
    </row>
    <row r="14" spans="1:21" x14ac:dyDescent="0.2">
      <c r="A14" s="73"/>
      <c r="B14" s="73"/>
      <c r="C14" s="73"/>
      <c r="D14" s="73"/>
      <c r="E14" s="73"/>
      <c r="F14" s="73"/>
      <c r="G14" s="71"/>
      <c r="H14" s="101"/>
      <c r="I14" s="73"/>
      <c r="J14" s="70"/>
      <c r="K14" s="92"/>
      <c r="L14" s="102"/>
      <c r="M14" s="73"/>
      <c r="N14" s="93"/>
      <c r="O14" s="73"/>
      <c r="P14" s="94"/>
      <c r="Q14" s="70"/>
      <c r="R14" s="95"/>
      <c r="S14" s="91"/>
      <c r="T14" s="96"/>
      <c r="U14" s="96"/>
    </row>
    <row r="15" spans="1:21" x14ac:dyDescent="0.2">
      <c r="A15" s="73"/>
      <c r="B15" s="73"/>
      <c r="C15" s="73"/>
      <c r="D15" s="73"/>
      <c r="E15" s="73"/>
      <c r="F15" s="73"/>
      <c r="G15" s="71"/>
      <c r="H15" s="101"/>
      <c r="I15" s="73"/>
      <c r="J15" s="70"/>
      <c r="K15" s="92"/>
      <c r="L15" s="102"/>
      <c r="M15" s="73"/>
      <c r="N15" s="93"/>
      <c r="O15" s="73"/>
      <c r="P15" s="94"/>
      <c r="Q15" s="70"/>
      <c r="R15" s="95"/>
      <c r="S15" s="91"/>
      <c r="T15" s="96"/>
      <c r="U15" s="96"/>
    </row>
    <row r="16" spans="1:21" x14ac:dyDescent="0.2">
      <c r="A16" s="73"/>
      <c r="B16" s="73"/>
      <c r="C16" s="73"/>
      <c r="D16" s="73"/>
      <c r="E16" s="73"/>
      <c r="F16" s="73"/>
      <c r="G16" s="71"/>
      <c r="H16" s="101"/>
      <c r="I16" s="70"/>
      <c r="J16" s="70"/>
      <c r="K16" s="92"/>
      <c r="L16" s="102"/>
      <c r="M16" s="73"/>
      <c r="N16" s="93"/>
      <c r="O16" s="73"/>
      <c r="P16" s="94"/>
      <c r="Q16" s="70"/>
      <c r="R16" s="95"/>
      <c r="S16" s="91"/>
      <c r="T16" s="96"/>
      <c r="U16" s="96"/>
    </row>
    <row r="17" spans="1:21" x14ac:dyDescent="0.2">
      <c r="A17" s="73"/>
      <c r="B17" s="73"/>
      <c r="C17" s="73"/>
      <c r="D17" s="73"/>
      <c r="E17" s="73"/>
      <c r="F17" s="73"/>
      <c r="G17" s="71"/>
      <c r="H17" s="101"/>
      <c r="I17" s="73"/>
      <c r="J17" s="70"/>
      <c r="K17" s="92"/>
      <c r="L17" s="102"/>
      <c r="M17" s="73"/>
      <c r="N17" s="93"/>
      <c r="O17" s="73"/>
      <c r="P17" s="94"/>
      <c r="Q17" s="70"/>
      <c r="R17" s="95"/>
      <c r="S17" s="91"/>
      <c r="T17" s="96"/>
      <c r="U17" s="96"/>
    </row>
    <row r="18" spans="1:21" x14ac:dyDescent="0.2">
      <c r="A18" s="73"/>
      <c r="B18" s="73"/>
      <c r="C18" s="73"/>
      <c r="D18" s="73"/>
      <c r="E18" s="73"/>
      <c r="F18" s="73"/>
      <c r="G18" s="71"/>
      <c r="H18" s="101"/>
      <c r="I18" s="73"/>
      <c r="J18" s="70"/>
      <c r="K18" s="92"/>
      <c r="L18" s="102"/>
      <c r="M18" s="73"/>
      <c r="N18" s="93"/>
      <c r="O18" s="73"/>
      <c r="P18" s="94"/>
      <c r="Q18" s="70"/>
      <c r="R18" s="122"/>
      <c r="S18" s="91"/>
      <c r="T18" s="96"/>
      <c r="U18" s="96"/>
    </row>
    <row r="19" spans="1:21" x14ac:dyDescent="0.2">
      <c r="A19" s="73"/>
      <c r="B19" s="73"/>
      <c r="C19" s="73"/>
      <c r="D19" s="73"/>
      <c r="E19" s="73"/>
      <c r="F19" s="73"/>
      <c r="G19" s="71"/>
      <c r="H19" s="101"/>
      <c r="I19" s="73"/>
      <c r="J19" s="70"/>
      <c r="K19" s="92"/>
      <c r="L19" s="102"/>
      <c r="M19" s="73"/>
      <c r="N19" s="93"/>
      <c r="O19" s="73"/>
      <c r="P19" s="94"/>
      <c r="Q19" s="70"/>
      <c r="R19" s="95"/>
      <c r="S19" s="91"/>
      <c r="T19" s="96"/>
      <c r="U19" s="96"/>
    </row>
    <row r="20" spans="1:21" x14ac:dyDescent="0.2">
      <c r="A20" s="73"/>
      <c r="B20" s="73"/>
      <c r="C20" s="73"/>
      <c r="D20" s="73"/>
      <c r="E20" s="73"/>
      <c r="F20" s="73"/>
      <c r="G20" s="71"/>
      <c r="H20" s="101"/>
      <c r="I20" s="73"/>
      <c r="J20" s="70"/>
      <c r="K20" s="92"/>
      <c r="L20" s="102"/>
      <c r="M20" s="73"/>
      <c r="N20" s="93"/>
      <c r="O20" s="73"/>
      <c r="P20" s="94"/>
      <c r="Q20" s="70"/>
      <c r="R20" s="95"/>
      <c r="S20" s="91"/>
      <c r="T20" s="96"/>
      <c r="U20" s="96"/>
    </row>
    <row r="21" spans="1:21" x14ac:dyDescent="0.2">
      <c r="A21" s="73"/>
      <c r="B21" s="73"/>
      <c r="C21" s="73"/>
      <c r="D21" s="73"/>
      <c r="E21" s="73"/>
      <c r="F21" s="73"/>
      <c r="G21" s="71"/>
      <c r="H21" s="101"/>
      <c r="I21" s="73"/>
      <c r="J21" s="70"/>
      <c r="K21" s="92"/>
      <c r="L21" s="102"/>
      <c r="M21" s="73"/>
      <c r="N21" s="93"/>
      <c r="O21" s="73"/>
      <c r="P21" s="94"/>
      <c r="Q21" s="70"/>
      <c r="R21" s="95"/>
      <c r="S21" s="91"/>
      <c r="T21" s="96"/>
      <c r="U21" s="96"/>
    </row>
    <row r="22" spans="1:21" x14ac:dyDescent="0.2">
      <c r="A22" s="73"/>
      <c r="B22" s="73"/>
      <c r="C22" s="73"/>
      <c r="D22" s="73"/>
      <c r="E22" s="73"/>
      <c r="F22" s="73"/>
      <c r="G22" s="71"/>
      <c r="H22" s="101"/>
      <c r="I22" s="73"/>
      <c r="J22" s="71"/>
      <c r="K22" s="92"/>
      <c r="L22" s="103"/>
      <c r="M22" s="73"/>
      <c r="N22" s="93"/>
      <c r="O22" s="73"/>
      <c r="P22" s="94"/>
      <c r="Q22" s="70"/>
      <c r="R22" s="95"/>
      <c r="S22" s="91"/>
      <c r="T22" s="96"/>
      <c r="U22" s="96"/>
    </row>
    <row r="23" spans="1:21" x14ac:dyDescent="0.2">
      <c r="A23" s="73"/>
      <c r="B23" s="73"/>
      <c r="C23" s="73"/>
      <c r="D23" s="73"/>
      <c r="E23" s="73"/>
      <c r="F23" s="73"/>
      <c r="G23" s="71"/>
      <c r="H23" s="101"/>
      <c r="I23" s="73"/>
      <c r="J23" s="71"/>
      <c r="K23" s="92"/>
      <c r="L23" s="103"/>
      <c r="M23" s="73"/>
      <c r="N23" s="93"/>
      <c r="O23" s="73"/>
      <c r="P23" s="94"/>
      <c r="Q23" s="70"/>
      <c r="R23" s="95"/>
      <c r="S23" s="91"/>
      <c r="T23" s="96"/>
      <c r="U23" s="96"/>
    </row>
    <row r="24" spans="1:21" x14ac:dyDescent="0.2">
      <c r="A24" s="73"/>
      <c r="B24" s="73"/>
      <c r="C24" s="73"/>
      <c r="D24" s="73"/>
      <c r="E24" s="73"/>
      <c r="F24" s="73"/>
      <c r="G24" s="71"/>
      <c r="H24" s="101"/>
      <c r="I24" s="73"/>
      <c r="J24" s="71"/>
      <c r="K24" s="92"/>
      <c r="L24" s="103"/>
      <c r="M24" s="73"/>
      <c r="N24" s="93"/>
      <c r="O24" s="73"/>
      <c r="P24" s="94"/>
      <c r="Q24" s="70"/>
      <c r="R24" s="95"/>
      <c r="S24" s="91"/>
      <c r="T24" s="96"/>
      <c r="U24" s="96"/>
    </row>
    <row r="25" spans="1:21" x14ac:dyDescent="0.2">
      <c r="A25" s="73"/>
      <c r="B25" s="73"/>
      <c r="C25" s="73"/>
      <c r="D25" s="73"/>
      <c r="E25" s="73"/>
      <c r="F25" s="73"/>
      <c r="G25" s="71"/>
      <c r="H25" s="101"/>
      <c r="I25" s="73"/>
      <c r="J25" s="71"/>
      <c r="K25" s="92"/>
      <c r="L25" s="103"/>
      <c r="M25" s="73"/>
      <c r="N25" s="93"/>
      <c r="O25" s="73"/>
      <c r="P25" s="94"/>
      <c r="Q25" s="70"/>
      <c r="R25" s="95"/>
      <c r="S25" s="91"/>
      <c r="T25" s="96"/>
      <c r="U25" s="96"/>
    </row>
    <row r="26" spans="1:21" x14ac:dyDescent="0.2">
      <c r="A26" s="73"/>
      <c r="B26" s="73"/>
      <c r="C26" s="73"/>
      <c r="D26" s="73"/>
      <c r="E26" s="73"/>
      <c r="F26" s="73"/>
      <c r="G26" s="71"/>
      <c r="H26" s="101"/>
      <c r="I26" s="73"/>
      <c r="J26" s="71"/>
      <c r="K26" s="92"/>
      <c r="L26" s="103"/>
      <c r="M26" s="73"/>
      <c r="N26" s="93"/>
      <c r="O26" s="73"/>
      <c r="P26" s="94"/>
      <c r="Q26" s="70"/>
      <c r="R26" s="95"/>
      <c r="S26" s="91"/>
      <c r="T26" s="96"/>
      <c r="U26" s="96"/>
    </row>
    <row r="27" spans="1:21" x14ac:dyDescent="0.2">
      <c r="A27" s="73"/>
      <c r="B27" s="73"/>
      <c r="C27" s="73"/>
      <c r="D27" s="73"/>
      <c r="E27" s="73"/>
      <c r="F27" s="73"/>
      <c r="G27" s="71"/>
      <c r="H27" s="101"/>
      <c r="I27" s="73"/>
      <c r="J27" s="71"/>
      <c r="K27" s="92"/>
      <c r="L27" s="103"/>
      <c r="M27" s="73"/>
      <c r="N27" s="93"/>
      <c r="O27" s="73"/>
      <c r="P27" s="94"/>
      <c r="Q27" s="70"/>
      <c r="R27" s="95"/>
      <c r="S27" s="91"/>
      <c r="T27" s="96"/>
      <c r="U27" s="96"/>
    </row>
    <row r="28" spans="1:21" x14ac:dyDescent="0.2">
      <c r="A28" s="73"/>
      <c r="B28" s="73"/>
      <c r="C28" s="73"/>
      <c r="D28" s="73"/>
      <c r="E28" s="73"/>
      <c r="F28" s="73"/>
      <c r="G28" s="71"/>
      <c r="H28" s="101"/>
      <c r="I28" s="73"/>
      <c r="J28" s="71"/>
      <c r="K28" s="92"/>
      <c r="L28" s="103"/>
      <c r="M28" s="73"/>
      <c r="N28" s="93"/>
      <c r="O28" s="73"/>
      <c r="P28" s="94"/>
      <c r="Q28" s="70"/>
      <c r="R28" s="95"/>
      <c r="S28" s="91"/>
      <c r="T28" s="96"/>
      <c r="U28" s="96"/>
    </row>
    <row r="29" spans="1:21" x14ac:dyDescent="0.2">
      <c r="A29" s="73"/>
      <c r="B29" s="73"/>
      <c r="C29" s="73"/>
      <c r="D29" s="73"/>
      <c r="E29" s="73"/>
      <c r="F29" s="73"/>
      <c r="G29" s="71"/>
      <c r="H29" s="101"/>
      <c r="I29" s="73"/>
      <c r="J29" s="71"/>
      <c r="K29" s="92"/>
      <c r="L29" s="103"/>
      <c r="M29" s="73"/>
      <c r="N29" s="93"/>
      <c r="O29" s="73"/>
      <c r="P29" s="94"/>
      <c r="Q29" s="70"/>
      <c r="R29" s="95"/>
      <c r="S29" s="91"/>
      <c r="T29" s="96"/>
      <c r="U29" s="96"/>
    </row>
    <row r="30" spans="1:21" x14ac:dyDescent="0.2">
      <c r="A30" s="73"/>
      <c r="B30" s="73"/>
      <c r="C30" s="73"/>
      <c r="D30" s="73"/>
      <c r="E30" s="73"/>
      <c r="F30" s="73"/>
      <c r="G30" s="71"/>
      <c r="H30" s="101"/>
      <c r="I30" s="73"/>
      <c r="J30" s="71"/>
      <c r="K30" s="92"/>
      <c r="L30" s="103"/>
      <c r="M30" s="73"/>
      <c r="N30" s="93"/>
      <c r="O30" s="73"/>
      <c r="P30" s="94"/>
      <c r="Q30" s="70"/>
      <c r="R30" s="95"/>
      <c r="S30" s="91"/>
      <c r="T30" s="96"/>
      <c r="U30" s="96"/>
    </row>
    <row r="31" spans="1:21" x14ac:dyDescent="0.2">
      <c r="A31" s="73"/>
      <c r="B31" s="73"/>
      <c r="C31" s="73"/>
      <c r="D31" s="73"/>
      <c r="E31" s="73"/>
      <c r="F31" s="73"/>
      <c r="G31" s="71"/>
      <c r="H31" s="101"/>
      <c r="I31" s="73"/>
      <c r="J31" s="71"/>
      <c r="K31" s="92"/>
      <c r="L31" s="103"/>
      <c r="M31" s="73"/>
      <c r="N31" s="93"/>
      <c r="O31" s="73"/>
      <c r="P31" s="94"/>
      <c r="Q31" s="70"/>
      <c r="R31" s="95"/>
      <c r="S31" s="91"/>
      <c r="T31" s="96"/>
      <c r="U31" s="96"/>
    </row>
    <row r="32" spans="1:21" x14ac:dyDescent="0.2">
      <c r="A32" s="73"/>
      <c r="B32" s="73"/>
      <c r="C32" s="73"/>
      <c r="D32" s="73"/>
      <c r="E32" s="73"/>
      <c r="F32" s="73"/>
      <c r="G32" s="71"/>
      <c r="H32" s="101"/>
      <c r="I32" s="73"/>
      <c r="J32" s="71"/>
      <c r="K32" s="101"/>
      <c r="L32" s="103"/>
      <c r="M32" s="73"/>
      <c r="N32" s="93"/>
      <c r="O32" s="73"/>
      <c r="P32" s="94"/>
      <c r="Q32" s="70"/>
      <c r="R32" s="95"/>
      <c r="S32" s="91"/>
      <c r="T32" s="96"/>
      <c r="U32" s="96"/>
    </row>
    <row r="33" spans="1:21" x14ac:dyDescent="0.2">
      <c r="A33" s="73"/>
      <c r="B33" s="73"/>
      <c r="C33" s="73"/>
      <c r="D33" s="73"/>
      <c r="E33" s="73"/>
      <c r="F33" s="73"/>
      <c r="G33" s="71"/>
      <c r="H33" s="101"/>
      <c r="I33" s="73"/>
      <c r="J33" s="71"/>
      <c r="K33" s="92"/>
      <c r="L33" s="103"/>
      <c r="M33" s="73"/>
      <c r="N33" s="93"/>
      <c r="O33" s="73"/>
      <c r="P33" s="94"/>
      <c r="Q33" s="70"/>
      <c r="R33" s="95"/>
      <c r="S33" s="91"/>
      <c r="T33" s="96"/>
      <c r="U33" s="96"/>
    </row>
    <row r="34" spans="1:21" x14ac:dyDescent="0.2">
      <c r="A34" s="73"/>
      <c r="B34" s="73"/>
      <c r="C34" s="73"/>
      <c r="D34" s="73"/>
      <c r="E34" s="73"/>
      <c r="F34" s="73"/>
      <c r="G34" s="71"/>
      <c r="H34" s="101"/>
      <c r="I34" s="73"/>
      <c r="J34" s="71"/>
      <c r="K34" s="92"/>
      <c r="L34" s="103"/>
      <c r="M34" s="73"/>
      <c r="N34" s="93"/>
      <c r="O34" s="73"/>
      <c r="P34" s="94"/>
      <c r="Q34" s="70"/>
      <c r="R34" s="95"/>
      <c r="S34" s="91"/>
      <c r="T34" s="96"/>
      <c r="U34" s="96"/>
    </row>
    <row r="35" spans="1:21" x14ac:dyDescent="0.2">
      <c r="A35" s="73"/>
      <c r="B35" s="73"/>
      <c r="C35" s="73"/>
      <c r="D35" s="73"/>
      <c r="E35" s="73"/>
      <c r="F35" s="73"/>
      <c r="G35" s="71"/>
      <c r="H35" s="97"/>
      <c r="I35" s="73"/>
      <c r="J35" s="71"/>
      <c r="K35" s="92"/>
      <c r="L35" s="103"/>
      <c r="M35" s="73"/>
      <c r="N35" s="93"/>
      <c r="O35" s="73"/>
      <c r="P35" s="94"/>
      <c r="Q35" s="70"/>
      <c r="R35" s="95"/>
      <c r="S35" s="91"/>
      <c r="T35" s="96"/>
      <c r="U35" s="96"/>
    </row>
    <row r="36" spans="1:21" x14ac:dyDescent="0.2">
      <c r="A36" s="73"/>
      <c r="B36" s="73"/>
      <c r="C36" s="73"/>
      <c r="D36" s="73"/>
      <c r="E36" s="73"/>
      <c r="F36" s="73"/>
      <c r="G36" s="71"/>
      <c r="H36" s="97"/>
      <c r="I36" s="73"/>
      <c r="J36" s="71"/>
      <c r="K36" s="92"/>
      <c r="L36" s="103"/>
      <c r="M36" s="73"/>
      <c r="N36" s="93"/>
      <c r="O36" s="73"/>
      <c r="P36" s="94"/>
      <c r="Q36" s="70"/>
      <c r="R36" s="95"/>
      <c r="S36" s="91"/>
      <c r="T36" s="96"/>
      <c r="U36" s="96"/>
    </row>
    <row r="37" spans="1:21" x14ac:dyDescent="0.2">
      <c r="A37" s="73"/>
      <c r="B37" s="73"/>
      <c r="C37" s="73"/>
      <c r="D37" s="73"/>
      <c r="E37" s="73"/>
      <c r="F37" s="73"/>
      <c r="G37" s="71"/>
      <c r="H37" s="97"/>
      <c r="I37" s="99"/>
      <c r="J37" s="71"/>
      <c r="K37" s="97"/>
      <c r="L37" s="103"/>
      <c r="M37" s="73"/>
      <c r="N37" s="93"/>
      <c r="O37" s="73"/>
      <c r="P37" s="100"/>
      <c r="Q37" s="70"/>
      <c r="R37" s="95"/>
      <c r="S37" s="91"/>
      <c r="T37" s="96"/>
      <c r="U37" s="96"/>
    </row>
    <row r="38" spans="1:21" x14ac:dyDescent="0.2">
      <c r="A38" s="73"/>
      <c r="B38" s="73"/>
      <c r="C38" s="73"/>
      <c r="D38" s="73"/>
      <c r="E38" s="73"/>
      <c r="F38" s="73"/>
      <c r="G38" s="71"/>
      <c r="H38" s="97"/>
      <c r="I38" s="73"/>
      <c r="J38" s="71"/>
      <c r="K38" s="92"/>
      <c r="L38" s="103"/>
      <c r="M38" s="73"/>
      <c r="N38" s="93"/>
      <c r="O38" s="73"/>
      <c r="P38" s="94"/>
      <c r="Q38" s="70"/>
      <c r="R38" s="95"/>
      <c r="S38" s="91"/>
      <c r="T38" s="96"/>
      <c r="U38" s="96"/>
    </row>
    <row r="39" spans="1:21" x14ac:dyDescent="0.2">
      <c r="A39" s="73"/>
      <c r="B39" s="73"/>
      <c r="C39" s="73"/>
      <c r="D39" s="73"/>
      <c r="E39" s="73"/>
      <c r="F39" s="73"/>
      <c r="G39" s="71"/>
      <c r="H39" s="97"/>
      <c r="I39" s="73"/>
      <c r="J39" s="71"/>
      <c r="K39" s="92"/>
      <c r="L39" s="103"/>
      <c r="M39" s="73"/>
      <c r="N39" s="93"/>
      <c r="O39" s="73"/>
      <c r="P39" s="94"/>
      <c r="Q39" s="70"/>
      <c r="R39" s="95"/>
      <c r="S39" s="91"/>
      <c r="T39" s="96"/>
      <c r="U39" s="96"/>
    </row>
    <row r="40" spans="1:21" x14ac:dyDescent="0.2">
      <c r="A40" s="73"/>
      <c r="B40" s="73"/>
      <c r="C40" s="73"/>
      <c r="D40" s="73"/>
      <c r="E40" s="73"/>
      <c r="F40" s="73"/>
      <c r="G40" s="71"/>
      <c r="H40" s="97"/>
      <c r="I40" s="73"/>
      <c r="J40" s="71"/>
      <c r="K40" s="97"/>
      <c r="L40" s="93"/>
      <c r="M40" s="95"/>
      <c r="N40" s="93"/>
      <c r="O40" s="73"/>
      <c r="P40" s="94"/>
      <c r="Q40" s="70"/>
      <c r="R40" s="95"/>
      <c r="S40" s="91"/>
      <c r="T40" s="96"/>
      <c r="U40" s="96"/>
    </row>
    <row r="41" spans="1:21" x14ac:dyDescent="0.2">
      <c r="A41" s="73"/>
      <c r="B41" s="73"/>
      <c r="C41" s="73"/>
      <c r="D41" s="73"/>
      <c r="E41" s="73"/>
      <c r="F41" s="73"/>
      <c r="G41" s="71"/>
      <c r="H41" s="97"/>
      <c r="I41" s="99"/>
      <c r="J41" s="71"/>
      <c r="K41" s="97"/>
      <c r="L41" s="98"/>
      <c r="M41" s="104"/>
      <c r="N41" s="98"/>
      <c r="O41" s="73"/>
      <c r="P41" s="100"/>
      <c r="Q41" s="71"/>
      <c r="R41" s="95"/>
      <c r="S41" s="91"/>
      <c r="T41" s="96"/>
      <c r="U41" s="96"/>
    </row>
    <row r="42" spans="1:21" x14ac:dyDescent="0.2">
      <c r="A42" s="73"/>
      <c r="B42" s="73"/>
      <c r="C42" s="73"/>
      <c r="D42" s="73"/>
      <c r="E42" s="73"/>
      <c r="F42" s="73"/>
      <c r="G42" s="71"/>
      <c r="H42" s="97"/>
      <c r="I42" s="73"/>
      <c r="J42" s="71"/>
      <c r="K42" s="97"/>
      <c r="L42" s="93"/>
      <c r="M42" s="95"/>
      <c r="N42" s="93"/>
      <c r="O42" s="73"/>
      <c r="P42" s="94"/>
      <c r="Q42" s="70"/>
      <c r="R42" s="95"/>
      <c r="S42" s="91"/>
      <c r="T42" s="96"/>
      <c r="U42" s="96"/>
    </row>
    <row r="43" spans="1:21" x14ac:dyDescent="0.2">
      <c r="A43" s="73"/>
      <c r="B43" s="73"/>
      <c r="C43" s="73"/>
      <c r="D43" s="73"/>
      <c r="E43" s="73"/>
      <c r="F43" s="73"/>
      <c r="G43" s="71"/>
      <c r="H43" s="97"/>
      <c r="I43" s="73"/>
      <c r="J43" s="71"/>
      <c r="K43" s="97"/>
      <c r="L43" s="93"/>
      <c r="M43" s="95"/>
      <c r="N43" s="93"/>
      <c r="O43" s="73"/>
      <c r="P43" s="94"/>
      <c r="Q43" s="70"/>
      <c r="R43" s="95"/>
      <c r="S43" s="91"/>
      <c r="T43" s="96"/>
      <c r="U43" s="96"/>
    </row>
    <row r="44" spans="1:21" x14ac:dyDescent="0.2">
      <c r="A44" s="73"/>
      <c r="B44" s="73"/>
      <c r="C44" s="73"/>
      <c r="D44" s="73"/>
      <c r="E44" s="73"/>
      <c r="F44" s="73"/>
      <c r="G44" s="71"/>
      <c r="H44" s="97"/>
      <c r="I44" s="73"/>
      <c r="J44" s="71"/>
      <c r="K44" s="97"/>
      <c r="L44" s="93"/>
      <c r="M44" s="95"/>
      <c r="N44" s="93"/>
      <c r="O44" s="73"/>
      <c r="P44" s="94"/>
      <c r="Q44" s="70"/>
      <c r="R44" s="95"/>
      <c r="S44" s="91"/>
      <c r="T44" s="96"/>
      <c r="U44" s="96"/>
    </row>
    <row r="45" spans="1:21" x14ac:dyDescent="0.2">
      <c r="A45" s="73"/>
      <c r="B45" s="73"/>
      <c r="C45" s="73"/>
      <c r="D45" s="73"/>
      <c r="E45" s="73"/>
      <c r="F45" s="73"/>
      <c r="G45" s="71"/>
      <c r="H45" s="97"/>
      <c r="I45" s="73"/>
      <c r="J45" s="71"/>
      <c r="K45" s="97"/>
      <c r="L45" s="93"/>
      <c r="M45" s="95"/>
      <c r="N45" s="93"/>
      <c r="O45" s="73"/>
      <c r="P45" s="94"/>
      <c r="Q45" s="70"/>
      <c r="R45" s="95"/>
      <c r="S45" s="91"/>
      <c r="T45" s="96"/>
      <c r="U45" s="96"/>
    </row>
    <row r="46" spans="1:21" x14ac:dyDescent="0.2">
      <c r="A46" s="73"/>
      <c r="B46" s="73"/>
      <c r="C46" s="73"/>
      <c r="D46" s="73"/>
      <c r="E46" s="73"/>
      <c r="F46" s="73"/>
      <c r="G46" s="71"/>
      <c r="H46" s="97"/>
      <c r="I46" s="73"/>
      <c r="J46" s="71"/>
      <c r="K46" s="97"/>
      <c r="L46" s="93"/>
      <c r="M46" s="95"/>
      <c r="N46" s="93"/>
      <c r="O46" s="73"/>
      <c r="P46" s="94"/>
      <c r="Q46" s="70"/>
      <c r="R46" s="95"/>
      <c r="S46" s="91"/>
      <c r="T46" s="96"/>
      <c r="U46" s="96"/>
    </row>
    <row r="47" spans="1:21" x14ac:dyDescent="0.2">
      <c r="A47" s="73"/>
      <c r="B47" s="73"/>
      <c r="C47" s="73"/>
      <c r="D47" s="73"/>
      <c r="E47" s="73"/>
      <c r="F47" s="73"/>
      <c r="G47" s="71"/>
      <c r="H47" s="97"/>
      <c r="I47" s="73"/>
      <c r="J47" s="71"/>
      <c r="K47" s="97"/>
      <c r="L47" s="93"/>
      <c r="M47" s="95"/>
      <c r="N47" s="93"/>
      <c r="O47" s="73"/>
      <c r="P47" s="94"/>
      <c r="Q47" s="70"/>
      <c r="R47" s="95"/>
      <c r="S47" s="91"/>
      <c r="T47" s="96"/>
      <c r="U47" s="96"/>
    </row>
    <row r="48" spans="1:21" x14ac:dyDescent="0.2">
      <c r="A48" s="73"/>
      <c r="B48" s="73"/>
      <c r="C48" s="73"/>
      <c r="D48" s="73"/>
      <c r="E48" s="73"/>
      <c r="F48" s="73"/>
      <c r="G48" s="71"/>
      <c r="H48" s="97"/>
      <c r="I48" s="73"/>
      <c r="J48" s="71"/>
      <c r="K48" s="97"/>
      <c r="L48" s="93"/>
      <c r="M48" s="95"/>
      <c r="N48" s="93"/>
      <c r="O48" s="73"/>
      <c r="P48" s="94"/>
      <c r="Q48" s="70"/>
      <c r="R48" s="95"/>
      <c r="S48" s="91"/>
      <c r="T48" s="96"/>
      <c r="U48" s="96"/>
    </row>
    <row r="49" spans="1:21" x14ac:dyDescent="0.2">
      <c r="A49" s="73"/>
      <c r="B49" s="73"/>
      <c r="C49" s="73"/>
      <c r="D49" s="73"/>
      <c r="E49" s="73"/>
      <c r="F49" s="73"/>
      <c r="G49" s="71"/>
      <c r="H49" s="97"/>
      <c r="I49" s="73"/>
      <c r="J49" s="71"/>
      <c r="K49" s="97"/>
      <c r="L49" s="93"/>
      <c r="M49" s="95"/>
      <c r="N49" s="93"/>
      <c r="O49" s="73"/>
      <c r="P49" s="94"/>
      <c r="Q49" s="70"/>
      <c r="R49" s="95"/>
      <c r="S49" s="91"/>
      <c r="T49" s="96"/>
      <c r="U49" s="96"/>
    </row>
    <row r="50" spans="1:21" x14ac:dyDescent="0.2">
      <c r="A50" s="73"/>
      <c r="B50" s="73"/>
      <c r="C50" s="73"/>
      <c r="D50" s="73"/>
      <c r="E50" s="73"/>
      <c r="F50" s="73"/>
      <c r="G50" s="71"/>
      <c r="H50" s="97"/>
      <c r="I50" s="73"/>
      <c r="J50" s="71"/>
      <c r="K50" s="97"/>
      <c r="L50" s="93"/>
      <c r="M50" s="95"/>
      <c r="N50" s="93"/>
      <c r="O50" s="73"/>
      <c r="P50" s="94"/>
      <c r="Q50" s="70"/>
      <c r="R50" s="95"/>
      <c r="S50" s="91"/>
      <c r="T50" s="96"/>
      <c r="U50" s="96"/>
    </row>
    <row r="51" spans="1:21" x14ac:dyDescent="0.2">
      <c r="A51" s="73"/>
      <c r="B51" s="73"/>
      <c r="C51" s="73"/>
      <c r="D51" s="73"/>
      <c r="E51" s="73"/>
      <c r="F51" s="73"/>
      <c r="G51" s="71"/>
      <c r="H51" s="97"/>
      <c r="I51" s="73"/>
      <c r="J51" s="71"/>
      <c r="K51" s="97"/>
      <c r="L51" s="93"/>
      <c r="M51" s="95"/>
      <c r="N51" s="93"/>
      <c r="O51" s="73"/>
      <c r="P51" s="94"/>
      <c r="Q51" s="70"/>
      <c r="R51" s="95"/>
      <c r="S51" s="91"/>
      <c r="T51" s="96"/>
      <c r="U51" s="96"/>
    </row>
    <row r="52" spans="1:21" x14ac:dyDescent="0.2">
      <c r="A52" s="73"/>
      <c r="B52" s="73"/>
      <c r="C52" s="73"/>
      <c r="D52" s="73"/>
      <c r="E52" s="73"/>
      <c r="F52" s="73"/>
      <c r="G52" s="71"/>
      <c r="H52" s="97"/>
      <c r="I52" s="73"/>
      <c r="J52" s="71"/>
      <c r="K52" s="97"/>
      <c r="L52" s="93"/>
      <c r="M52" s="95"/>
      <c r="N52" s="93"/>
      <c r="O52" s="73"/>
      <c r="P52" s="94"/>
      <c r="Q52" s="70"/>
      <c r="R52" s="95"/>
      <c r="S52" s="91"/>
      <c r="T52" s="96"/>
      <c r="U52" s="96"/>
    </row>
    <row r="53" spans="1:21" x14ac:dyDescent="0.2">
      <c r="A53" s="73"/>
      <c r="B53" s="73"/>
      <c r="C53" s="73"/>
      <c r="D53" s="73"/>
      <c r="E53" s="73"/>
      <c r="F53" s="73"/>
      <c r="G53" s="71"/>
      <c r="H53" s="97"/>
      <c r="I53" s="73"/>
      <c r="J53" s="71"/>
      <c r="K53" s="97"/>
      <c r="L53" s="93"/>
      <c r="M53" s="95"/>
      <c r="N53" s="93"/>
      <c r="O53" s="73"/>
      <c r="P53" s="94"/>
      <c r="Q53" s="70"/>
      <c r="R53" s="95"/>
      <c r="S53" s="91"/>
      <c r="T53" s="96"/>
      <c r="U53" s="96"/>
    </row>
    <row r="54" spans="1:21" x14ac:dyDescent="0.2">
      <c r="A54" s="73"/>
      <c r="B54" s="73"/>
      <c r="C54" s="73"/>
      <c r="D54" s="73"/>
      <c r="E54" s="73"/>
      <c r="F54" s="73"/>
      <c r="G54" s="71"/>
      <c r="H54" s="97"/>
      <c r="I54" s="71"/>
      <c r="J54" s="71"/>
      <c r="K54" s="97"/>
      <c r="L54" s="93"/>
      <c r="M54" s="95"/>
      <c r="N54" s="93"/>
      <c r="O54" s="73"/>
      <c r="P54" s="94"/>
      <c r="Q54" s="70"/>
      <c r="R54" s="95"/>
      <c r="S54" s="91"/>
      <c r="T54" s="96"/>
      <c r="U54" s="96"/>
    </row>
    <row r="55" spans="1:21" x14ac:dyDescent="0.2">
      <c r="A55" s="73"/>
      <c r="B55" s="73"/>
      <c r="C55" s="73"/>
      <c r="D55" s="73"/>
      <c r="E55" s="73"/>
      <c r="F55" s="73"/>
      <c r="G55" s="71"/>
      <c r="H55" s="97"/>
      <c r="I55" s="71"/>
      <c r="J55" s="71"/>
      <c r="K55" s="97"/>
      <c r="L55" s="93"/>
      <c r="M55" s="95"/>
      <c r="N55" s="93"/>
      <c r="O55" s="73"/>
      <c r="P55" s="94"/>
      <c r="Q55" s="70"/>
      <c r="R55" s="95"/>
      <c r="S55" s="91"/>
      <c r="T55" s="96"/>
      <c r="U55" s="96"/>
    </row>
    <row r="56" spans="1:21" x14ac:dyDescent="0.2">
      <c r="A56" s="73"/>
      <c r="B56" s="73"/>
      <c r="C56" s="73"/>
      <c r="D56" s="73"/>
      <c r="E56" s="73"/>
      <c r="F56" s="73"/>
      <c r="G56" s="71"/>
      <c r="H56" s="97"/>
      <c r="I56" s="71"/>
      <c r="J56" s="71"/>
      <c r="K56" s="97"/>
      <c r="L56" s="93"/>
      <c r="M56" s="95"/>
      <c r="N56" s="93"/>
      <c r="O56" s="73"/>
      <c r="P56" s="94"/>
      <c r="Q56" s="70"/>
      <c r="R56" s="95"/>
      <c r="S56" s="91"/>
      <c r="T56" s="96"/>
      <c r="U56" s="96"/>
    </row>
    <row r="57" spans="1:21" x14ac:dyDescent="0.2">
      <c r="A57" s="73"/>
      <c r="B57" s="73"/>
      <c r="C57" s="73"/>
      <c r="D57" s="73"/>
      <c r="E57" s="73"/>
      <c r="F57" s="73"/>
      <c r="G57" s="71"/>
      <c r="H57" s="97"/>
      <c r="I57" s="71"/>
      <c r="J57" s="71"/>
      <c r="K57" s="97"/>
      <c r="L57" s="93"/>
      <c r="M57" s="95"/>
      <c r="N57" s="93"/>
      <c r="O57" s="73"/>
      <c r="P57" s="94"/>
      <c r="Q57" s="70"/>
      <c r="R57" s="95"/>
      <c r="S57" s="91"/>
      <c r="T57" s="96"/>
      <c r="U57" s="96"/>
    </row>
    <row r="58" spans="1:21" x14ac:dyDescent="0.2">
      <c r="A58" s="73"/>
      <c r="B58" s="73"/>
      <c r="C58" s="73"/>
      <c r="D58" s="73"/>
      <c r="E58" s="73"/>
      <c r="F58" s="73"/>
      <c r="G58" s="71"/>
      <c r="H58" s="97"/>
      <c r="I58" s="71"/>
      <c r="J58" s="71"/>
      <c r="K58" s="97"/>
      <c r="L58" s="93"/>
      <c r="M58" s="95"/>
      <c r="N58" s="93"/>
      <c r="O58" s="73"/>
      <c r="P58" s="94"/>
      <c r="Q58" s="70"/>
      <c r="R58" s="95"/>
      <c r="S58" s="91"/>
      <c r="T58" s="96"/>
      <c r="U58" s="96"/>
    </row>
    <row r="59" spans="1:21" x14ac:dyDescent="0.2">
      <c r="A59" s="73"/>
      <c r="B59" s="73"/>
      <c r="C59" s="73"/>
      <c r="D59" s="73"/>
      <c r="E59" s="73"/>
      <c r="F59" s="73"/>
      <c r="G59" s="71"/>
      <c r="H59" s="97"/>
      <c r="I59" s="71"/>
      <c r="J59" s="71"/>
      <c r="K59" s="97"/>
      <c r="L59" s="93"/>
      <c r="M59" s="95"/>
      <c r="N59" s="93"/>
      <c r="O59" s="73"/>
      <c r="P59" s="94"/>
      <c r="Q59" s="70"/>
      <c r="R59" s="95"/>
      <c r="S59" s="91"/>
      <c r="T59" s="96"/>
      <c r="U59" s="96"/>
    </row>
    <row r="60" spans="1:21" x14ac:dyDescent="0.2">
      <c r="A60" s="73"/>
      <c r="B60" s="73"/>
      <c r="C60" s="73"/>
      <c r="D60" s="73"/>
      <c r="E60" s="73"/>
      <c r="F60" s="73"/>
      <c r="G60" s="71"/>
      <c r="H60" s="97"/>
      <c r="I60" s="71"/>
      <c r="J60" s="71"/>
      <c r="K60" s="97"/>
      <c r="L60" s="93"/>
      <c r="M60" s="95"/>
      <c r="N60" s="93"/>
      <c r="O60" s="73"/>
      <c r="P60" s="94"/>
      <c r="Q60" s="70"/>
      <c r="R60" s="95"/>
      <c r="S60" s="91"/>
      <c r="T60" s="96"/>
      <c r="U60" s="96"/>
    </row>
    <row r="61" spans="1:21" x14ac:dyDescent="0.2">
      <c r="A61" s="73"/>
      <c r="B61" s="73"/>
      <c r="C61" s="73"/>
      <c r="D61" s="73"/>
      <c r="E61" s="73"/>
      <c r="F61" s="73"/>
      <c r="G61" s="71"/>
      <c r="H61" s="97"/>
      <c r="I61" s="71"/>
      <c r="J61" s="71"/>
      <c r="K61" s="97"/>
      <c r="L61" s="93"/>
      <c r="M61" s="95"/>
      <c r="N61" s="93"/>
      <c r="O61" s="73"/>
      <c r="P61" s="94"/>
      <c r="Q61" s="70"/>
      <c r="R61" s="95"/>
      <c r="S61" s="91"/>
      <c r="T61" s="96"/>
      <c r="U61" s="96"/>
    </row>
    <row r="62" spans="1:21" x14ac:dyDescent="0.2">
      <c r="A62" s="73"/>
      <c r="B62" s="73"/>
      <c r="C62" s="73"/>
      <c r="D62" s="73"/>
      <c r="E62" s="73"/>
      <c r="F62" s="73"/>
      <c r="G62" s="71"/>
      <c r="H62" s="97"/>
      <c r="I62" s="71"/>
      <c r="J62" s="71"/>
      <c r="K62" s="97"/>
      <c r="L62" s="93"/>
      <c r="M62" s="95"/>
      <c r="N62" s="93"/>
      <c r="O62" s="73"/>
      <c r="P62" s="94"/>
      <c r="Q62" s="70"/>
      <c r="R62" s="95"/>
      <c r="S62" s="91"/>
      <c r="T62" s="96"/>
      <c r="U62" s="96"/>
    </row>
    <row r="63" spans="1:21" x14ac:dyDescent="0.2">
      <c r="A63" s="73"/>
      <c r="B63" s="73"/>
      <c r="C63" s="73"/>
      <c r="D63" s="73"/>
      <c r="E63" s="73"/>
      <c r="F63" s="73"/>
      <c r="G63" s="71"/>
      <c r="H63" s="97"/>
      <c r="I63" s="71"/>
      <c r="J63" s="71"/>
      <c r="K63" s="97"/>
      <c r="L63" s="93"/>
      <c r="M63" s="95"/>
      <c r="N63" s="93"/>
      <c r="O63" s="73"/>
      <c r="P63" s="94"/>
      <c r="Q63" s="70"/>
      <c r="R63" s="95"/>
      <c r="S63" s="91"/>
      <c r="T63" s="96"/>
      <c r="U63" s="96"/>
    </row>
    <row r="64" spans="1:21" x14ac:dyDescent="0.2">
      <c r="A64" s="73"/>
      <c r="B64" s="73"/>
      <c r="C64" s="73"/>
      <c r="D64" s="73"/>
      <c r="E64" s="73"/>
      <c r="F64" s="73"/>
      <c r="G64" s="71"/>
      <c r="H64" s="97"/>
      <c r="I64" s="71"/>
      <c r="J64" s="71"/>
      <c r="K64" s="97"/>
      <c r="L64" s="93"/>
      <c r="M64" s="95"/>
      <c r="N64" s="93"/>
      <c r="O64" s="73"/>
      <c r="P64" s="94"/>
      <c r="Q64" s="70"/>
      <c r="R64" s="95"/>
      <c r="S64" s="91"/>
      <c r="T64" s="96"/>
      <c r="U64" s="96"/>
    </row>
    <row r="65" spans="1:21" x14ac:dyDescent="0.2">
      <c r="A65" s="73"/>
      <c r="B65" s="73"/>
      <c r="C65" s="73"/>
      <c r="D65" s="73"/>
      <c r="E65" s="73"/>
      <c r="F65" s="73"/>
      <c r="G65" s="71"/>
      <c r="H65" s="105"/>
      <c r="I65" s="71"/>
      <c r="J65" s="71"/>
      <c r="K65" s="101"/>
      <c r="L65" s="93"/>
      <c r="M65" s="95"/>
      <c r="N65" s="93"/>
      <c r="O65" s="73"/>
      <c r="P65" s="94"/>
      <c r="Q65" s="70"/>
      <c r="R65" s="95"/>
      <c r="S65" s="91"/>
      <c r="T65" s="78"/>
      <c r="U65" s="96"/>
    </row>
    <row r="66" spans="1:21" x14ac:dyDescent="0.2">
      <c r="A66" s="73"/>
      <c r="B66" s="73"/>
      <c r="C66" s="73"/>
      <c r="D66" s="73"/>
      <c r="E66" s="73"/>
      <c r="F66" s="73"/>
      <c r="G66" s="71"/>
      <c r="H66" s="105"/>
      <c r="I66" s="71"/>
      <c r="J66" s="71"/>
      <c r="K66" s="101"/>
      <c r="L66" s="93"/>
      <c r="M66" s="95"/>
      <c r="N66" s="93"/>
      <c r="O66" s="73"/>
      <c r="P66" s="94"/>
      <c r="Q66" s="70"/>
      <c r="R66" s="95"/>
      <c r="S66" s="91"/>
      <c r="T66" s="96"/>
      <c r="U66" s="96"/>
    </row>
    <row r="67" spans="1:21" x14ac:dyDescent="0.2">
      <c r="A67" s="73"/>
      <c r="B67" s="73"/>
      <c r="C67" s="73"/>
      <c r="D67" s="73"/>
      <c r="E67" s="73"/>
      <c r="F67" s="73"/>
      <c r="G67" s="71"/>
      <c r="H67" s="101"/>
      <c r="I67" s="71"/>
      <c r="J67" s="71"/>
      <c r="K67" s="97"/>
      <c r="L67" s="93"/>
      <c r="M67" s="95"/>
      <c r="N67" s="93"/>
      <c r="O67" s="73"/>
      <c r="P67" s="94"/>
      <c r="Q67" s="70"/>
      <c r="R67" s="95"/>
      <c r="S67" s="91"/>
      <c r="T67" s="96"/>
      <c r="U67" s="96"/>
    </row>
    <row r="68" spans="1:21" x14ac:dyDescent="0.2">
      <c r="A68" s="73"/>
      <c r="B68" s="73"/>
      <c r="C68" s="73"/>
      <c r="D68" s="73"/>
      <c r="E68" s="73"/>
      <c r="F68" s="73"/>
      <c r="G68" s="71"/>
      <c r="H68" s="101"/>
      <c r="I68" s="71"/>
      <c r="J68" s="71"/>
      <c r="K68" s="97"/>
      <c r="L68" s="93"/>
      <c r="M68" s="95"/>
      <c r="N68" s="93"/>
      <c r="O68" s="73"/>
      <c r="P68" s="94"/>
      <c r="Q68" s="70"/>
      <c r="R68" s="95"/>
      <c r="S68" s="91"/>
      <c r="T68" s="96"/>
      <c r="U68" s="96"/>
    </row>
    <row r="69" spans="1:21" x14ac:dyDescent="0.2">
      <c r="A69" s="73"/>
      <c r="B69" s="73"/>
      <c r="C69" s="73"/>
      <c r="D69" s="73"/>
      <c r="E69" s="73"/>
      <c r="F69" s="73"/>
      <c r="G69" s="71"/>
      <c r="H69" s="101"/>
      <c r="I69" s="71"/>
      <c r="J69" s="71"/>
      <c r="K69" s="101"/>
      <c r="L69" s="93"/>
      <c r="M69" s="95"/>
      <c r="N69" s="93"/>
      <c r="O69" s="73"/>
      <c r="P69" s="94"/>
      <c r="Q69" s="70"/>
      <c r="R69" s="95"/>
      <c r="S69" s="91"/>
      <c r="T69" s="96"/>
      <c r="U69" s="96"/>
    </row>
    <row r="70" spans="1:21" x14ac:dyDescent="0.2">
      <c r="A70" s="73"/>
      <c r="B70" s="73"/>
      <c r="C70" s="73"/>
      <c r="D70" s="73"/>
      <c r="E70" s="73"/>
      <c r="F70" s="73"/>
      <c r="G70" s="71"/>
      <c r="H70" s="101"/>
      <c r="I70" s="71"/>
      <c r="J70" s="71"/>
      <c r="K70" s="97"/>
      <c r="L70" s="93"/>
      <c r="M70" s="95"/>
      <c r="N70" s="93"/>
      <c r="O70" s="73"/>
      <c r="P70" s="94"/>
      <c r="Q70" s="70"/>
      <c r="R70" s="95"/>
      <c r="S70" s="91"/>
      <c r="T70" s="96"/>
      <c r="U70" s="96"/>
    </row>
    <row r="71" spans="1:21" x14ac:dyDescent="0.2">
      <c r="A71" s="73"/>
      <c r="B71" s="73"/>
      <c r="C71" s="73"/>
      <c r="D71" s="73"/>
      <c r="E71" s="73"/>
      <c r="F71" s="73"/>
      <c r="G71" s="71"/>
      <c r="H71" s="105"/>
      <c r="I71" s="73"/>
      <c r="J71" s="71"/>
      <c r="K71" s="97"/>
      <c r="L71" s="103"/>
      <c r="M71" s="95"/>
      <c r="N71" s="93"/>
      <c r="O71" s="73"/>
      <c r="P71" s="94"/>
      <c r="Q71" s="70"/>
      <c r="R71" s="95"/>
      <c r="S71" s="91"/>
      <c r="T71" s="96"/>
      <c r="U71" s="96"/>
    </row>
    <row r="72" spans="1:21" x14ac:dyDescent="0.2">
      <c r="A72" s="73"/>
      <c r="B72" s="73"/>
      <c r="C72" s="73"/>
      <c r="D72" s="73"/>
      <c r="E72" s="73"/>
      <c r="F72" s="73"/>
      <c r="G72" s="71"/>
      <c r="H72" s="105"/>
      <c r="I72" s="71"/>
      <c r="J72" s="71"/>
      <c r="K72" s="97"/>
      <c r="L72" s="103"/>
      <c r="M72" s="95"/>
      <c r="N72" s="103"/>
      <c r="O72" s="73"/>
      <c r="P72" s="94"/>
      <c r="Q72" s="70"/>
      <c r="R72" s="95"/>
      <c r="S72" s="91"/>
      <c r="T72" s="96"/>
      <c r="U72" s="96"/>
    </row>
    <row r="73" spans="1:21" x14ac:dyDescent="0.2">
      <c r="A73" s="73"/>
      <c r="B73" s="73"/>
      <c r="C73" s="73"/>
      <c r="D73" s="73"/>
      <c r="E73" s="73"/>
      <c r="F73" s="73"/>
      <c r="G73" s="71"/>
      <c r="H73" s="105"/>
      <c r="I73" s="73"/>
      <c r="J73" s="71"/>
      <c r="K73" s="97"/>
      <c r="L73" s="103"/>
      <c r="M73" s="95"/>
      <c r="N73" s="93"/>
      <c r="O73" s="73"/>
      <c r="P73" s="94"/>
      <c r="Q73" s="70"/>
      <c r="R73" s="95"/>
      <c r="S73" s="91"/>
      <c r="T73" s="96"/>
      <c r="U73" s="96"/>
    </row>
    <row r="74" spans="1:21" x14ac:dyDescent="0.2">
      <c r="A74" s="73"/>
      <c r="B74" s="73"/>
      <c r="C74" s="73"/>
      <c r="D74" s="73"/>
      <c r="E74" s="73"/>
      <c r="F74" s="73"/>
      <c r="G74" s="71"/>
      <c r="H74" s="105"/>
      <c r="I74" s="71"/>
      <c r="J74" s="71"/>
      <c r="K74" s="97"/>
      <c r="L74" s="103"/>
      <c r="M74" s="95"/>
      <c r="N74" s="103"/>
      <c r="O74" s="73"/>
      <c r="P74" s="94"/>
      <c r="Q74" s="70"/>
      <c r="R74" s="95"/>
      <c r="S74" s="91"/>
      <c r="T74" s="96"/>
      <c r="U74" s="96"/>
    </row>
    <row r="75" spans="1:21" x14ac:dyDescent="0.2">
      <c r="A75" s="73"/>
      <c r="B75" s="73"/>
      <c r="C75" s="73"/>
      <c r="D75" s="73"/>
      <c r="E75" s="73"/>
      <c r="F75" s="73"/>
      <c r="G75" s="71"/>
      <c r="H75" s="105"/>
      <c r="I75" s="71"/>
      <c r="J75" s="71"/>
      <c r="K75" s="97"/>
      <c r="L75" s="103"/>
      <c r="M75" s="95"/>
      <c r="N75" s="93"/>
      <c r="O75" s="73"/>
      <c r="P75" s="94"/>
      <c r="Q75" s="70"/>
      <c r="R75" s="95"/>
      <c r="S75" s="91"/>
      <c r="T75" s="96"/>
      <c r="U75" s="96"/>
    </row>
    <row r="76" spans="1:21" x14ac:dyDescent="0.2">
      <c r="A76" s="73"/>
      <c r="B76" s="73"/>
      <c r="C76" s="73"/>
      <c r="D76" s="73"/>
      <c r="E76" s="73"/>
      <c r="F76" s="73"/>
      <c r="G76" s="71"/>
      <c r="H76" s="105"/>
      <c r="I76" s="71"/>
      <c r="J76" s="71"/>
      <c r="K76" s="97"/>
      <c r="L76" s="103"/>
      <c r="M76" s="95"/>
      <c r="N76" s="103"/>
      <c r="O76" s="73"/>
      <c r="P76" s="94"/>
      <c r="Q76" s="70"/>
      <c r="R76" s="95"/>
      <c r="S76" s="91"/>
      <c r="T76" s="96"/>
      <c r="U76" s="96"/>
    </row>
    <row r="77" spans="1:21" x14ac:dyDescent="0.2">
      <c r="A77" s="73"/>
      <c r="B77" s="73"/>
      <c r="C77" s="73"/>
      <c r="D77" s="73"/>
      <c r="E77" s="73"/>
      <c r="F77" s="73"/>
      <c r="G77" s="71"/>
      <c r="H77" s="105"/>
      <c r="I77" s="71"/>
      <c r="J77" s="71"/>
      <c r="K77" s="97"/>
      <c r="L77" s="103"/>
      <c r="M77" s="95"/>
      <c r="N77" s="103"/>
      <c r="O77" s="73"/>
      <c r="P77" s="94"/>
      <c r="Q77" s="70"/>
      <c r="R77" s="95"/>
      <c r="S77" s="91"/>
      <c r="T77" s="96"/>
      <c r="U77" s="96"/>
    </row>
    <row r="78" spans="1:21" x14ac:dyDescent="0.2">
      <c r="A78" s="73"/>
      <c r="B78" s="73"/>
      <c r="C78" s="73"/>
      <c r="D78" s="73"/>
      <c r="E78" s="73"/>
      <c r="F78" s="73"/>
      <c r="G78" s="71"/>
      <c r="H78" s="105"/>
      <c r="I78" s="71"/>
      <c r="J78" s="71"/>
      <c r="K78" s="97"/>
      <c r="L78" s="103"/>
      <c r="M78" s="95"/>
      <c r="N78" s="103"/>
      <c r="O78" s="73"/>
      <c r="P78" s="94"/>
      <c r="Q78" s="70"/>
      <c r="R78" s="95"/>
      <c r="S78" s="91"/>
      <c r="T78" s="96"/>
      <c r="U78" s="96"/>
    </row>
    <row r="79" spans="1:21" x14ac:dyDescent="0.2">
      <c r="A79" s="73"/>
      <c r="B79" s="73"/>
      <c r="C79" s="73"/>
      <c r="D79" s="73"/>
      <c r="E79" s="73"/>
      <c r="F79" s="73"/>
      <c r="G79" s="71"/>
      <c r="H79" s="105"/>
      <c r="I79" s="71"/>
      <c r="J79" s="71"/>
      <c r="K79" s="97"/>
      <c r="L79" s="103"/>
      <c r="M79" s="95"/>
      <c r="N79" s="103"/>
      <c r="O79" s="73"/>
      <c r="P79" s="94"/>
      <c r="Q79" s="70"/>
      <c r="R79" s="95"/>
      <c r="S79" s="91"/>
      <c r="T79" s="96"/>
      <c r="U79" s="96"/>
    </row>
    <row r="80" spans="1:21" x14ac:dyDescent="0.2">
      <c r="A80" s="73"/>
      <c r="B80" s="73"/>
      <c r="C80" s="73"/>
      <c r="D80" s="73"/>
      <c r="E80" s="73"/>
      <c r="F80" s="73"/>
      <c r="G80" s="71"/>
      <c r="H80" s="105"/>
      <c r="I80" s="71"/>
      <c r="J80" s="71"/>
      <c r="K80" s="97"/>
      <c r="L80" s="103"/>
      <c r="M80" s="95"/>
      <c r="N80" s="103"/>
      <c r="O80" s="73"/>
      <c r="P80" s="94"/>
      <c r="Q80" s="70"/>
      <c r="R80" s="95"/>
      <c r="S80" s="91"/>
      <c r="T80" s="96"/>
      <c r="U80" s="96"/>
    </row>
    <row r="81" spans="1:21" x14ac:dyDescent="0.2">
      <c r="A81" s="73"/>
      <c r="B81" s="73"/>
      <c r="C81" s="73"/>
      <c r="D81" s="73"/>
      <c r="E81" s="73"/>
      <c r="F81" s="73"/>
      <c r="G81" s="71"/>
      <c r="H81" s="105"/>
      <c r="I81" s="71"/>
      <c r="J81" s="71"/>
      <c r="K81" s="97"/>
      <c r="L81" s="103"/>
      <c r="M81" s="95"/>
      <c r="N81" s="103"/>
      <c r="O81" s="73"/>
      <c r="P81" s="94"/>
      <c r="Q81" s="70"/>
      <c r="R81" s="95"/>
      <c r="S81" s="91"/>
      <c r="T81" s="96"/>
      <c r="U81" s="96"/>
    </row>
    <row r="82" spans="1:21" x14ac:dyDescent="0.2">
      <c r="A82" s="73"/>
      <c r="B82" s="73"/>
      <c r="C82" s="73"/>
      <c r="D82" s="73"/>
      <c r="E82" s="73"/>
      <c r="F82" s="73"/>
      <c r="G82" s="71"/>
      <c r="H82" s="105"/>
      <c r="I82" s="71"/>
      <c r="J82" s="71"/>
      <c r="K82" s="97"/>
      <c r="L82" s="103"/>
      <c r="M82" s="95"/>
      <c r="N82" s="103"/>
      <c r="O82" s="73"/>
      <c r="P82" s="94"/>
      <c r="Q82" s="70"/>
      <c r="R82" s="95"/>
      <c r="S82" s="91"/>
      <c r="T82" s="96"/>
      <c r="U82" s="96"/>
    </row>
    <row r="83" spans="1:21" x14ac:dyDescent="0.2">
      <c r="A83" s="73"/>
      <c r="B83" s="73"/>
      <c r="C83" s="73"/>
      <c r="D83" s="73"/>
      <c r="E83" s="73"/>
      <c r="F83" s="73"/>
      <c r="G83" s="71"/>
      <c r="H83" s="105"/>
      <c r="I83" s="71"/>
      <c r="J83" s="71"/>
      <c r="K83" s="97"/>
      <c r="L83" s="103"/>
      <c r="M83" s="95"/>
      <c r="N83" s="103"/>
      <c r="O83" s="73"/>
      <c r="P83" s="94"/>
      <c r="Q83" s="70"/>
      <c r="R83" s="95"/>
      <c r="S83" s="91"/>
      <c r="T83" s="96"/>
      <c r="U83" s="96"/>
    </row>
    <row r="84" spans="1:21" x14ac:dyDescent="0.2">
      <c r="A84" s="73"/>
      <c r="B84" s="73"/>
      <c r="C84" s="73"/>
      <c r="D84" s="73"/>
      <c r="E84" s="73"/>
      <c r="F84" s="73"/>
      <c r="G84" s="71"/>
      <c r="H84" s="105"/>
      <c r="I84" s="71"/>
      <c r="J84" s="71"/>
      <c r="K84" s="97"/>
      <c r="L84" s="103"/>
      <c r="M84" s="95"/>
      <c r="N84" s="103"/>
      <c r="O84" s="73"/>
      <c r="P84" s="94"/>
      <c r="Q84" s="70"/>
      <c r="R84" s="95"/>
      <c r="S84" s="91"/>
      <c r="T84" s="96"/>
      <c r="U84" s="96"/>
    </row>
    <row r="85" spans="1:21" x14ac:dyDescent="0.2">
      <c r="A85" s="73"/>
      <c r="B85" s="73"/>
      <c r="C85" s="73"/>
      <c r="D85" s="73"/>
      <c r="E85" s="73"/>
      <c r="F85" s="73"/>
      <c r="G85" s="71"/>
      <c r="H85" s="105"/>
      <c r="I85" s="71"/>
      <c r="J85" s="71"/>
      <c r="K85" s="97"/>
      <c r="L85" s="103"/>
      <c r="M85" s="95"/>
      <c r="N85" s="103"/>
      <c r="O85" s="73"/>
      <c r="P85" s="100"/>
      <c r="Q85" s="70"/>
      <c r="R85" s="95"/>
      <c r="S85" s="91"/>
      <c r="T85" s="96"/>
      <c r="U85" s="96"/>
    </row>
    <row r="86" spans="1:21" x14ac:dyDescent="0.2">
      <c r="A86" s="73"/>
      <c r="B86" s="73"/>
      <c r="C86" s="73"/>
      <c r="D86" s="73"/>
      <c r="E86" s="73"/>
      <c r="F86" s="73"/>
      <c r="G86" s="71"/>
      <c r="H86" s="105"/>
      <c r="I86" s="71"/>
      <c r="J86" s="71"/>
      <c r="K86" s="97"/>
      <c r="L86" s="103"/>
      <c r="M86" s="95"/>
      <c r="N86" s="103"/>
      <c r="O86" s="73"/>
      <c r="P86" s="100"/>
      <c r="Q86" s="70"/>
      <c r="R86" s="95"/>
      <c r="S86" s="91"/>
      <c r="T86" s="96"/>
      <c r="U86" s="96"/>
    </row>
    <row r="87" spans="1:21" x14ac:dyDescent="0.2">
      <c r="A87" s="73"/>
      <c r="B87" s="73"/>
      <c r="C87" s="73"/>
      <c r="D87" s="73"/>
      <c r="E87" s="73"/>
      <c r="F87" s="73"/>
      <c r="G87" s="71"/>
      <c r="H87" s="105"/>
      <c r="I87" s="71"/>
      <c r="J87" s="71"/>
      <c r="K87" s="97"/>
      <c r="L87" s="103"/>
      <c r="M87" s="95"/>
      <c r="N87" s="103"/>
      <c r="O87" s="73"/>
      <c r="P87" s="94"/>
      <c r="Q87" s="70"/>
      <c r="R87" s="122"/>
      <c r="S87" s="91"/>
      <c r="T87" s="96"/>
      <c r="U87" s="96"/>
    </row>
    <row r="88" spans="1:21" x14ac:dyDescent="0.2">
      <c r="A88" s="73"/>
      <c r="B88" s="73"/>
      <c r="C88" s="73"/>
      <c r="D88" s="73"/>
      <c r="E88" s="73"/>
      <c r="F88" s="73"/>
      <c r="G88" s="71"/>
      <c r="H88" s="105"/>
      <c r="I88" s="71"/>
      <c r="J88" s="71"/>
      <c r="K88" s="97"/>
      <c r="L88" s="103"/>
      <c r="M88" s="95"/>
      <c r="N88" s="103"/>
      <c r="O88" s="73"/>
      <c r="P88" s="100"/>
      <c r="Q88" s="70"/>
      <c r="R88" s="95"/>
      <c r="S88" s="91"/>
      <c r="T88" s="96"/>
      <c r="U88" s="96"/>
    </row>
    <row r="89" spans="1:21" x14ac:dyDescent="0.2">
      <c r="A89" s="73"/>
      <c r="B89" s="73"/>
      <c r="C89" s="73"/>
      <c r="D89" s="73"/>
      <c r="E89" s="73"/>
      <c r="F89" s="73"/>
      <c r="G89" s="71"/>
      <c r="H89" s="105"/>
      <c r="I89" s="73"/>
      <c r="J89" s="71"/>
      <c r="K89" s="97"/>
      <c r="L89" s="103"/>
      <c r="M89" s="95"/>
      <c r="N89" s="103"/>
      <c r="O89" s="73"/>
      <c r="P89" s="100"/>
      <c r="Q89" s="70"/>
      <c r="R89" s="95"/>
      <c r="S89" s="91"/>
      <c r="T89" s="96"/>
      <c r="U89" s="96"/>
    </row>
    <row r="90" spans="1:21" x14ac:dyDescent="0.2">
      <c r="A90" s="73"/>
      <c r="B90" s="73"/>
      <c r="C90" s="73"/>
      <c r="D90" s="73"/>
      <c r="E90" s="73"/>
      <c r="F90" s="73"/>
      <c r="G90" s="71"/>
      <c r="H90" s="105"/>
      <c r="I90" s="73"/>
      <c r="J90" s="71"/>
      <c r="K90" s="97"/>
      <c r="L90" s="103"/>
      <c r="M90" s="95"/>
      <c r="N90" s="103"/>
      <c r="O90" s="73"/>
      <c r="P90" s="94"/>
      <c r="Q90" s="70"/>
      <c r="R90" s="95"/>
      <c r="S90" s="91"/>
      <c r="T90" s="96"/>
      <c r="U90" s="96"/>
    </row>
    <row r="91" spans="1:21" x14ac:dyDescent="0.2">
      <c r="A91" s="73"/>
      <c r="B91" s="73"/>
      <c r="C91" s="73"/>
      <c r="D91" s="73"/>
      <c r="E91" s="73"/>
      <c r="F91" s="73"/>
      <c r="G91" s="99"/>
      <c r="H91" s="105"/>
      <c r="I91" s="73"/>
      <c r="J91" s="71"/>
      <c r="K91" s="97"/>
      <c r="L91" s="103"/>
      <c r="M91" s="95"/>
      <c r="N91" s="103"/>
      <c r="O91" s="73"/>
      <c r="P91" s="94"/>
      <c r="Q91" s="70"/>
      <c r="R91" s="95"/>
      <c r="S91" s="91"/>
      <c r="T91" s="96"/>
      <c r="U91" s="96"/>
    </row>
    <row r="92" spans="1:21" x14ac:dyDescent="0.2">
      <c r="A92" s="73"/>
      <c r="B92" s="73"/>
      <c r="C92" s="73"/>
      <c r="D92" s="73"/>
      <c r="E92" s="73"/>
      <c r="F92" s="73"/>
      <c r="G92" s="99"/>
      <c r="H92" s="105"/>
      <c r="I92" s="73"/>
      <c r="J92" s="71"/>
      <c r="K92" s="97"/>
      <c r="L92" s="103"/>
      <c r="M92" s="95"/>
      <c r="N92" s="103"/>
      <c r="O92" s="73"/>
      <c r="P92" s="94"/>
      <c r="Q92" s="70"/>
      <c r="R92" s="95"/>
      <c r="S92" s="91"/>
      <c r="T92" s="96"/>
      <c r="U92" s="96"/>
    </row>
    <row r="93" spans="1:21" x14ac:dyDescent="0.2">
      <c r="A93" s="73"/>
      <c r="B93" s="73"/>
      <c r="C93" s="73"/>
      <c r="D93" s="73"/>
      <c r="E93" s="73"/>
      <c r="F93" s="73"/>
      <c r="G93" s="99"/>
      <c r="H93" s="105"/>
      <c r="I93" s="73"/>
      <c r="J93" s="71"/>
      <c r="K93" s="97"/>
      <c r="L93" s="103"/>
      <c r="M93" s="95"/>
      <c r="N93" s="103"/>
      <c r="O93" s="73"/>
      <c r="P93" s="94"/>
      <c r="Q93" s="70"/>
      <c r="R93" s="95"/>
      <c r="S93" s="91"/>
      <c r="T93" s="96"/>
      <c r="U93" s="96"/>
    </row>
    <row r="94" spans="1:21" x14ac:dyDescent="0.2">
      <c r="A94" s="73"/>
      <c r="B94" s="73"/>
      <c r="C94" s="73"/>
      <c r="D94" s="73"/>
      <c r="E94" s="73"/>
      <c r="F94" s="73"/>
      <c r="G94" s="99"/>
      <c r="H94" s="105"/>
      <c r="I94" s="73"/>
      <c r="J94" s="71"/>
      <c r="K94" s="97"/>
      <c r="L94" s="103"/>
      <c r="M94" s="95"/>
      <c r="N94" s="103"/>
      <c r="O94" s="73"/>
      <c r="P94" s="94"/>
      <c r="Q94" s="70"/>
      <c r="R94" s="95"/>
      <c r="S94" s="91"/>
      <c r="T94" s="96"/>
      <c r="U94" s="96"/>
    </row>
    <row r="95" spans="1:21" x14ac:dyDescent="0.2">
      <c r="A95" s="73"/>
      <c r="B95" s="73"/>
      <c r="C95" s="73"/>
      <c r="D95" s="73"/>
      <c r="E95" s="73"/>
      <c r="F95" s="73"/>
      <c r="G95" s="99"/>
      <c r="H95" s="105"/>
      <c r="I95" s="73"/>
      <c r="J95" s="71"/>
      <c r="K95" s="97"/>
      <c r="L95" s="103"/>
      <c r="M95" s="95"/>
      <c r="N95" s="103"/>
      <c r="O95" s="73"/>
      <c r="P95" s="94"/>
      <c r="Q95" s="70"/>
      <c r="R95" s="95"/>
      <c r="S95" s="91"/>
      <c r="T95" s="96"/>
      <c r="U95" s="96"/>
    </row>
    <row r="96" spans="1:21" x14ac:dyDescent="0.2">
      <c r="A96" s="73"/>
      <c r="B96" s="73"/>
      <c r="C96" s="73"/>
      <c r="D96" s="73"/>
      <c r="E96" s="73"/>
      <c r="F96" s="73"/>
      <c r="G96" s="99"/>
      <c r="H96" s="105"/>
      <c r="I96" s="73"/>
      <c r="J96" s="71"/>
      <c r="K96" s="97"/>
      <c r="L96" s="103"/>
      <c r="M96" s="95"/>
      <c r="N96" s="103"/>
      <c r="O96" s="73"/>
      <c r="P96" s="94"/>
      <c r="Q96" s="70"/>
      <c r="R96" s="95"/>
      <c r="S96" s="91"/>
      <c r="T96" s="96"/>
      <c r="U96" s="96"/>
    </row>
    <row r="97" spans="1:21" x14ac:dyDescent="0.2">
      <c r="A97" s="73"/>
      <c r="B97" s="73"/>
      <c r="C97" s="73"/>
      <c r="D97" s="73"/>
      <c r="E97" s="73"/>
      <c r="F97" s="73"/>
      <c r="G97" s="99"/>
      <c r="H97" s="105"/>
      <c r="I97" s="73"/>
      <c r="J97" s="71"/>
      <c r="K97" s="97"/>
      <c r="L97" s="103"/>
      <c r="M97" s="95"/>
      <c r="N97" s="103"/>
      <c r="O97" s="73"/>
      <c r="P97" s="100"/>
      <c r="Q97" s="70"/>
      <c r="R97" s="95"/>
      <c r="S97" s="91"/>
      <c r="T97" s="96"/>
      <c r="U97" s="96"/>
    </row>
    <row r="98" spans="1:21" x14ac:dyDescent="0.2">
      <c r="A98" s="73"/>
      <c r="B98" s="73"/>
      <c r="C98" s="73"/>
      <c r="D98" s="73"/>
      <c r="E98" s="73"/>
      <c r="F98" s="73"/>
      <c r="G98" s="106"/>
      <c r="H98" s="105"/>
      <c r="I98" s="73"/>
      <c r="J98" s="71"/>
      <c r="K98" s="97"/>
      <c r="L98" s="78"/>
      <c r="M98" s="81"/>
      <c r="N98" s="78"/>
      <c r="O98" s="73"/>
      <c r="P98" s="94"/>
      <c r="Q98" s="70"/>
      <c r="R98" s="95"/>
      <c r="S98" s="91"/>
      <c r="T98" s="79"/>
      <c r="U98" s="79"/>
    </row>
    <row r="99" spans="1:21" x14ac:dyDescent="0.2">
      <c r="A99" s="73"/>
      <c r="B99" s="73"/>
      <c r="C99" s="73"/>
      <c r="D99" s="73"/>
      <c r="E99" s="73"/>
      <c r="F99" s="73"/>
      <c r="G99" s="106"/>
      <c r="H99" s="105"/>
      <c r="I99" s="73"/>
      <c r="J99" s="71"/>
      <c r="K99" s="97"/>
      <c r="L99" s="78"/>
      <c r="M99" s="81"/>
      <c r="N99" s="78"/>
      <c r="O99" s="73"/>
      <c r="P99" s="94"/>
      <c r="Q99" s="70"/>
      <c r="R99" s="95"/>
      <c r="S99" s="91"/>
      <c r="T99" s="79"/>
      <c r="U99" s="79"/>
    </row>
    <row r="100" spans="1:21" x14ac:dyDescent="0.2">
      <c r="A100" s="73"/>
      <c r="B100" s="73"/>
      <c r="C100" s="73"/>
      <c r="D100" s="73"/>
      <c r="E100" s="73"/>
      <c r="F100" s="73"/>
      <c r="G100" s="106"/>
      <c r="H100" s="105"/>
      <c r="I100" s="73"/>
      <c r="J100" s="71"/>
      <c r="K100" s="97"/>
      <c r="L100" s="78"/>
      <c r="M100" s="81"/>
      <c r="N100" s="78"/>
      <c r="O100" s="73"/>
      <c r="P100" s="94"/>
      <c r="Q100" s="70"/>
      <c r="R100" s="95"/>
      <c r="S100" s="91"/>
      <c r="T100" s="79"/>
      <c r="U100" s="79"/>
    </row>
    <row r="101" spans="1:21" x14ac:dyDescent="0.2">
      <c r="A101" s="73"/>
      <c r="B101" s="73"/>
      <c r="C101" s="73"/>
      <c r="D101" s="73"/>
      <c r="E101" s="73"/>
      <c r="F101" s="73"/>
      <c r="G101" s="71"/>
      <c r="H101" s="105"/>
      <c r="I101" s="73"/>
      <c r="J101" s="71"/>
      <c r="K101" s="97"/>
      <c r="L101" s="78"/>
      <c r="M101" s="81"/>
      <c r="N101" s="93"/>
      <c r="O101" s="73"/>
      <c r="P101" s="94"/>
      <c r="Q101" s="70"/>
      <c r="R101" s="95"/>
      <c r="S101" s="91"/>
      <c r="T101" s="79"/>
      <c r="U101" s="79"/>
    </row>
    <row r="102" spans="1:21" x14ac:dyDescent="0.2">
      <c r="A102" s="73"/>
      <c r="B102" s="73"/>
      <c r="C102" s="73"/>
      <c r="D102" s="73"/>
      <c r="E102" s="73"/>
      <c r="F102" s="73"/>
      <c r="G102" s="71"/>
      <c r="H102" s="101"/>
      <c r="I102" s="73"/>
      <c r="J102" s="70"/>
      <c r="K102" s="92"/>
      <c r="L102" s="78"/>
      <c r="M102" s="73"/>
      <c r="N102" s="93"/>
      <c r="O102" s="73"/>
      <c r="P102" s="94"/>
      <c r="Q102" s="70"/>
      <c r="R102" s="95"/>
      <c r="S102" s="91"/>
      <c r="T102" s="79"/>
      <c r="U102" s="79"/>
    </row>
    <row r="103" spans="1:21" x14ac:dyDescent="0.2">
      <c r="A103" s="73"/>
      <c r="B103" s="73"/>
      <c r="C103" s="73"/>
      <c r="D103" s="73"/>
      <c r="E103" s="73"/>
      <c r="F103" s="73"/>
      <c r="G103" s="80"/>
      <c r="H103" s="107"/>
      <c r="I103" s="81"/>
      <c r="J103" s="70"/>
      <c r="K103" s="92"/>
      <c r="L103" s="103"/>
      <c r="M103" s="81"/>
      <c r="N103" s="78"/>
      <c r="O103" s="73"/>
      <c r="P103" s="94"/>
      <c r="Q103" s="70"/>
      <c r="R103" s="95"/>
      <c r="S103" s="91"/>
      <c r="T103" s="79"/>
      <c r="U103" s="79"/>
    </row>
    <row r="104" spans="1:21" ht="13.5" x14ac:dyDescent="0.2">
      <c r="A104" s="73"/>
      <c r="B104" s="73"/>
      <c r="C104" s="73"/>
      <c r="D104" s="73"/>
      <c r="E104" s="73"/>
      <c r="F104" s="73"/>
      <c r="G104" s="80"/>
      <c r="H104" s="107"/>
      <c r="I104" s="81"/>
      <c r="J104" s="108"/>
      <c r="K104" s="92"/>
      <c r="L104" s="103"/>
      <c r="M104" s="81"/>
      <c r="N104" s="78"/>
      <c r="O104" s="73"/>
      <c r="P104" s="109"/>
      <c r="Q104" s="70"/>
      <c r="R104" s="95"/>
      <c r="S104" s="91"/>
      <c r="T104" s="79"/>
      <c r="U104" s="79"/>
    </row>
    <row r="105" spans="1:21" ht="13.5" x14ac:dyDescent="0.2">
      <c r="A105" s="73"/>
      <c r="B105" s="73"/>
      <c r="C105" s="73"/>
      <c r="D105" s="73"/>
      <c r="E105" s="73"/>
      <c r="F105" s="73"/>
      <c r="G105" s="80"/>
      <c r="H105" s="107"/>
      <c r="I105" s="81"/>
      <c r="J105" s="108"/>
      <c r="K105" s="92"/>
      <c r="L105" s="103"/>
      <c r="M105" s="81"/>
      <c r="N105" s="78"/>
      <c r="O105" s="73"/>
      <c r="P105" s="109"/>
      <c r="Q105" s="70"/>
      <c r="R105" s="95"/>
      <c r="S105" s="91"/>
      <c r="T105" s="79"/>
      <c r="U105" s="79"/>
    </row>
    <row r="106" spans="1:21" ht="13.5" x14ac:dyDescent="0.2">
      <c r="A106" s="73"/>
      <c r="B106" s="73"/>
      <c r="C106" s="73"/>
      <c r="D106" s="73"/>
      <c r="E106" s="73"/>
      <c r="F106" s="73"/>
      <c r="G106" s="80"/>
      <c r="H106" s="107"/>
      <c r="I106" s="81"/>
      <c r="J106" s="108"/>
      <c r="K106" s="92"/>
      <c r="L106" s="103"/>
      <c r="M106" s="81"/>
      <c r="N106" s="78"/>
      <c r="O106" s="73"/>
      <c r="P106" s="109"/>
      <c r="Q106" s="70"/>
      <c r="R106" s="95"/>
      <c r="S106" s="91"/>
      <c r="T106" s="79"/>
      <c r="U106" s="79"/>
    </row>
    <row r="107" spans="1:21" ht="13.5" x14ac:dyDescent="0.2">
      <c r="A107" s="73"/>
      <c r="B107" s="73"/>
      <c r="C107" s="73"/>
      <c r="D107" s="73"/>
      <c r="E107" s="73"/>
      <c r="F107" s="73"/>
      <c r="G107" s="80"/>
      <c r="H107" s="107"/>
      <c r="I107" s="81"/>
      <c r="J107" s="108"/>
      <c r="K107" s="92"/>
      <c r="L107" s="103"/>
      <c r="M107" s="81"/>
      <c r="N107" s="78"/>
      <c r="O107" s="73"/>
      <c r="P107" s="109"/>
      <c r="Q107" s="70"/>
      <c r="R107" s="95"/>
      <c r="S107" s="91"/>
      <c r="T107" s="79"/>
      <c r="U107" s="79"/>
    </row>
    <row r="108" spans="1:21" ht="13.5" x14ac:dyDescent="0.2">
      <c r="A108" s="73"/>
      <c r="B108" s="73"/>
      <c r="C108" s="73"/>
      <c r="D108" s="73"/>
      <c r="E108" s="73"/>
      <c r="F108" s="73"/>
      <c r="G108" s="80"/>
      <c r="H108" s="107"/>
      <c r="I108" s="70"/>
      <c r="J108" s="108"/>
      <c r="K108" s="92"/>
      <c r="L108" s="103"/>
      <c r="M108" s="81"/>
      <c r="N108" s="78"/>
      <c r="O108" s="73"/>
      <c r="P108" s="109"/>
      <c r="Q108" s="70"/>
      <c r="R108" s="95"/>
      <c r="S108" s="91"/>
      <c r="T108" s="79"/>
      <c r="U108" s="79"/>
    </row>
    <row r="109" spans="1:21" ht="13.5" x14ac:dyDescent="0.2">
      <c r="A109" s="73"/>
      <c r="B109" s="73"/>
      <c r="C109" s="73"/>
      <c r="D109" s="73"/>
      <c r="E109" s="73"/>
      <c r="F109" s="73"/>
      <c r="G109" s="80"/>
      <c r="H109" s="107"/>
      <c r="I109" s="81"/>
      <c r="J109" s="108"/>
      <c r="K109" s="92"/>
      <c r="L109" s="103"/>
      <c r="M109" s="81"/>
      <c r="N109" s="78"/>
      <c r="O109" s="73"/>
      <c r="P109" s="109"/>
      <c r="Q109" s="70"/>
      <c r="R109" s="95"/>
      <c r="S109" s="91"/>
      <c r="T109" s="79"/>
      <c r="U109" s="79"/>
    </row>
    <row r="110" spans="1:21" ht="13.5" x14ac:dyDescent="0.2">
      <c r="A110" s="73"/>
      <c r="B110" s="73"/>
      <c r="C110" s="73"/>
      <c r="D110" s="73"/>
      <c r="E110" s="73"/>
      <c r="F110" s="73"/>
      <c r="G110" s="80"/>
      <c r="H110" s="107"/>
      <c r="I110" s="81"/>
      <c r="J110" s="108"/>
      <c r="K110" s="92"/>
      <c r="L110" s="103"/>
      <c r="M110" s="81"/>
      <c r="N110" s="78"/>
      <c r="O110" s="73"/>
      <c r="P110" s="109"/>
      <c r="Q110" s="70"/>
      <c r="R110" s="95"/>
      <c r="S110" s="91"/>
      <c r="T110" s="79"/>
      <c r="U110" s="79"/>
    </row>
    <row r="111" spans="1:21" ht="13.5" x14ac:dyDescent="0.2">
      <c r="A111" s="73"/>
      <c r="B111" s="73"/>
      <c r="C111" s="73"/>
      <c r="D111" s="73"/>
      <c r="E111" s="73"/>
      <c r="F111" s="73"/>
      <c r="G111" s="80"/>
      <c r="H111" s="107"/>
      <c r="I111" s="81"/>
      <c r="J111" s="108"/>
      <c r="K111" s="92"/>
      <c r="L111" s="103"/>
      <c r="M111" s="81"/>
      <c r="N111" s="78"/>
      <c r="O111" s="73"/>
      <c r="P111" s="109"/>
      <c r="Q111" s="70"/>
      <c r="R111" s="95"/>
      <c r="S111" s="91"/>
      <c r="T111" s="79"/>
      <c r="U111" s="79"/>
    </row>
    <row r="112" spans="1:21" ht="13.5" x14ac:dyDescent="0.2">
      <c r="A112" s="73"/>
      <c r="B112" s="73"/>
      <c r="C112" s="73"/>
      <c r="D112" s="73"/>
      <c r="E112" s="73"/>
      <c r="F112" s="73"/>
      <c r="G112" s="80"/>
      <c r="H112" s="107"/>
      <c r="I112" s="81"/>
      <c r="J112" s="108"/>
      <c r="K112" s="92"/>
      <c r="L112" s="103"/>
      <c r="M112" s="81"/>
      <c r="N112" s="78"/>
      <c r="O112" s="73"/>
      <c r="P112" s="109"/>
      <c r="Q112" s="70"/>
      <c r="R112" s="95"/>
      <c r="S112" s="91"/>
      <c r="T112" s="79"/>
      <c r="U112" s="79"/>
    </row>
    <row r="113" spans="1:21" ht="13.5" x14ac:dyDescent="0.2">
      <c r="A113" s="73"/>
      <c r="B113" s="73"/>
      <c r="C113" s="73"/>
      <c r="D113" s="73"/>
      <c r="E113" s="73"/>
      <c r="F113" s="73"/>
      <c r="G113" s="80"/>
      <c r="H113" s="107"/>
      <c r="I113" s="81"/>
      <c r="J113" s="108"/>
      <c r="K113" s="92"/>
      <c r="L113" s="103"/>
      <c r="M113" s="81"/>
      <c r="N113" s="78"/>
      <c r="O113" s="73"/>
      <c r="P113" s="109"/>
      <c r="Q113" s="70"/>
      <c r="R113" s="95"/>
      <c r="S113" s="91"/>
      <c r="T113" s="79"/>
      <c r="U113" s="79"/>
    </row>
    <row r="114" spans="1:21" ht="13.5" x14ac:dyDescent="0.2">
      <c r="A114" s="73"/>
      <c r="B114" s="73"/>
      <c r="C114" s="73"/>
      <c r="D114" s="73"/>
      <c r="E114" s="73"/>
      <c r="F114" s="73"/>
      <c r="G114" s="80"/>
      <c r="H114" s="107"/>
      <c r="I114" s="108"/>
      <c r="J114" s="108"/>
      <c r="K114" s="92"/>
      <c r="L114" s="103"/>
      <c r="M114" s="81"/>
      <c r="N114" s="78"/>
      <c r="O114" s="73"/>
      <c r="P114" s="109"/>
      <c r="Q114" s="70"/>
      <c r="R114" s="95"/>
      <c r="S114" s="91"/>
      <c r="T114" s="79"/>
      <c r="U114" s="79"/>
    </row>
    <row r="115" spans="1:21" ht="13.5" x14ac:dyDescent="0.2">
      <c r="A115" s="73"/>
      <c r="B115" s="73"/>
      <c r="C115" s="73"/>
      <c r="D115" s="73"/>
      <c r="E115" s="73"/>
      <c r="F115" s="73"/>
      <c r="G115" s="80"/>
      <c r="H115" s="107"/>
      <c r="I115" s="81"/>
      <c r="J115" s="108"/>
      <c r="K115" s="92"/>
      <c r="L115" s="103"/>
      <c r="M115" s="81"/>
      <c r="N115" s="78"/>
      <c r="O115" s="73"/>
      <c r="P115" s="109"/>
      <c r="Q115" s="70"/>
      <c r="R115" s="95"/>
      <c r="S115" s="91"/>
      <c r="T115" s="79"/>
      <c r="U115" s="79"/>
    </row>
    <row r="116" spans="1:21" ht="13.5" x14ac:dyDescent="0.2">
      <c r="A116" s="73"/>
      <c r="B116" s="73"/>
      <c r="C116" s="73"/>
      <c r="D116" s="73"/>
      <c r="E116" s="73"/>
      <c r="F116" s="73"/>
      <c r="G116" s="80"/>
      <c r="H116" s="107"/>
      <c r="I116" s="108"/>
      <c r="J116" s="108"/>
      <c r="K116" s="92"/>
      <c r="L116" s="103"/>
      <c r="M116" s="81"/>
      <c r="N116" s="78"/>
      <c r="O116" s="73"/>
      <c r="P116" s="109"/>
      <c r="Q116" s="70"/>
      <c r="R116" s="95"/>
      <c r="S116" s="91"/>
      <c r="T116" s="79"/>
      <c r="U116" s="79"/>
    </row>
    <row r="117" spans="1:21" ht="13.5" x14ac:dyDescent="0.2">
      <c r="A117" s="73"/>
      <c r="B117" s="73"/>
      <c r="C117" s="73"/>
      <c r="D117" s="73"/>
      <c r="E117" s="73"/>
      <c r="F117" s="73"/>
      <c r="G117" s="80"/>
      <c r="H117" s="107"/>
      <c r="I117" s="81"/>
      <c r="J117" s="108"/>
      <c r="K117" s="92"/>
      <c r="L117" s="103"/>
      <c r="M117" s="81"/>
      <c r="N117" s="78"/>
      <c r="O117" s="73"/>
      <c r="P117" s="109"/>
      <c r="Q117" s="70"/>
      <c r="R117" s="95"/>
      <c r="S117" s="91"/>
      <c r="T117" s="79"/>
      <c r="U117" s="79"/>
    </row>
    <row r="118" spans="1:21" ht="13.5" x14ac:dyDescent="0.2">
      <c r="A118" s="73"/>
      <c r="B118" s="73"/>
      <c r="C118" s="73"/>
      <c r="D118" s="73"/>
      <c r="E118" s="73"/>
      <c r="F118" s="73"/>
      <c r="G118" s="80"/>
      <c r="H118" s="107"/>
      <c r="I118" s="81"/>
      <c r="J118" s="108"/>
      <c r="K118" s="92"/>
      <c r="L118" s="103"/>
      <c r="M118" s="81"/>
      <c r="N118" s="78"/>
      <c r="O118" s="73"/>
      <c r="P118" s="109"/>
      <c r="Q118" s="70"/>
      <c r="R118" s="95"/>
      <c r="S118" s="91"/>
      <c r="T118" s="79"/>
      <c r="U118" s="79"/>
    </row>
    <row r="119" spans="1:21" ht="13.5" x14ac:dyDescent="0.2">
      <c r="A119" s="73"/>
      <c r="B119" s="73"/>
      <c r="C119" s="73"/>
      <c r="D119" s="73"/>
      <c r="E119" s="73"/>
      <c r="F119" s="73"/>
      <c r="G119" s="80"/>
      <c r="H119" s="107"/>
      <c r="I119" s="108"/>
      <c r="J119" s="108"/>
      <c r="K119" s="92"/>
      <c r="L119" s="103"/>
      <c r="M119" s="81"/>
      <c r="N119" s="78"/>
      <c r="O119" s="73"/>
      <c r="P119" s="109"/>
      <c r="Q119" s="70"/>
      <c r="R119" s="95"/>
      <c r="S119" s="91"/>
      <c r="T119" s="79"/>
      <c r="U119" s="79"/>
    </row>
    <row r="120" spans="1:21" ht="13.5" x14ac:dyDescent="0.2">
      <c r="A120" s="73"/>
      <c r="B120" s="73"/>
      <c r="C120" s="73"/>
      <c r="D120" s="73"/>
      <c r="E120" s="73"/>
      <c r="F120" s="73"/>
      <c r="G120" s="80"/>
      <c r="H120" s="107"/>
      <c r="I120" s="81"/>
      <c r="J120" s="108"/>
      <c r="K120" s="92"/>
      <c r="L120" s="103"/>
      <c r="M120" s="81"/>
      <c r="N120" s="78"/>
      <c r="O120" s="73"/>
      <c r="P120" s="109"/>
      <c r="Q120" s="70"/>
      <c r="R120" s="95"/>
      <c r="S120" s="91"/>
      <c r="T120" s="79"/>
      <c r="U120" s="79"/>
    </row>
    <row r="121" spans="1:21" ht="13.5" x14ac:dyDescent="0.2">
      <c r="A121" s="73"/>
      <c r="B121" s="73"/>
      <c r="C121" s="73"/>
      <c r="D121" s="73"/>
      <c r="E121" s="73"/>
      <c r="F121" s="73"/>
      <c r="G121" s="80"/>
      <c r="H121" s="107"/>
      <c r="I121" s="81"/>
      <c r="J121" s="108"/>
      <c r="K121" s="92"/>
      <c r="L121" s="103"/>
      <c r="M121" s="81"/>
      <c r="N121" s="78"/>
      <c r="O121" s="73"/>
      <c r="P121" s="109"/>
      <c r="Q121" s="70"/>
      <c r="R121" s="95"/>
      <c r="S121" s="91"/>
      <c r="T121" s="79"/>
      <c r="U121" s="79"/>
    </row>
    <row r="122" spans="1:21" ht="13.5" x14ac:dyDescent="0.2">
      <c r="A122" s="73"/>
      <c r="B122" s="73"/>
      <c r="C122" s="73"/>
      <c r="D122" s="73"/>
      <c r="E122" s="73"/>
      <c r="F122" s="73"/>
      <c r="G122" s="80"/>
      <c r="H122" s="107"/>
      <c r="I122" s="81"/>
      <c r="J122" s="108"/>
      <c r="K122" s="92"/>
      <c r="L122" s="103"/>
      <c r="M122" s="81"/>
      <c r="N122" s="78"/>
      <c r="O122" s="73"/>
      <c r="P122" s="109"/>
      <c r="Q122" s="70"/>
      <c r="R122" s="95"/>
      <c r="S122" s="91"/>
      <c r="T122" s="79"/>
      <c r="U122" s="79"/>
    </row>
    <row r="123" spans="1:21" ht="13.5" x14ac:dyDescent="0.2">
      <c r="A123" s="73"/>
      <c r="B123" s="73"/>
      <c r="C123" s="73"/>
      <c r="D123" s="73"/>
      <c r="E123" s="73"/>
      <c r="F123" s="73"/>
      <c r="G123" s="80"/>
      <c r="H123" s="107"/>
      <c r="I123" s="81"/>
      <c r="J123" s="108"/>
      <c r="K123" s="92"/>
      <c r="L123" s="103"/>
      <c r="M123" s="81"/>
      <c r="N123" s="78"/>
      <c r="O123" s="73"/>
      <c r="P123" s="109"/>
      <c r="Q123" s="70"/>
      <c r="R123" s="95"/>
      <c r="S123" s="91"/>
      <c r="T123" s="79"/>
      <c r="U123" s="79"/>
    </row>
    <row r="124" spans="1:21" ht="13.5" x14ac:dyDescent="0.2">
      <c r="A124" s="99"/>
      <c r="B124" s="99"/>
      <c r="C124" s="99"/>
      <c r="D124" s="99"/>
      <c r="E124" s="99"/>
      <c r="F124" s="99"/>
      <c r="G124" s="80"/>
      <c r="H124" s="107"/>
      <c r="I124" s="108"/>
      <c r="J124" s="108"/>
      <c r="K124" s="97"/>
      <c r="L124" s="103"/>
      <c r="M124" s="110"/>
      <c r="N124" s="78"/>
      <c r="O124" s="99"/>
      <c r="P124" s="120"/>
      <c r="Q124" s="71"/>
      <c r="R124" s="104"/>
      <c r="S124" s="121"/>
      <c r="T124" s="111"/>
      <c r="U124" s="111"/>
    </row>
    <row r="125" spans="1:21" ht="13.5" x14ac:dyDescent="0.2">
      <c r="A125" s="73"/>
      <c r="B125" s="73"/>
      <c r="C125" s="73"/>
      <c r="D125" s="73"/>
      <c r="E125" s="73"/>
      <c r="F125" s="73"/>
      <c r="G125" s="80"/>
      <c r="H125" s="107"/>
      <c r="I125" s="81"/>
      <c r="J125" s="108"/>
      <c r="K125" s="92"/>
      <c r="L125" s="103"/>
      <c r="M125" s="81"/>
      <c r="N125" s="78"/>
      <c r="O125" s="73"/>
      <c r="P125" s="109"/>
      <c r="Q125" s="70"/>
      <c r="R125" s="95"/>
      <c r="S125" s="91"/>
      <c r="T125" s="79"/>
      <c r="U125" s="79"/>
    </row>
    <row r="126" spans="1:21" ht="13.5" x14ac:dyDescent="0.2">
      <c r="A126" s="73"/>
      <c r="B126" s="73"/>
      <c r="C126" s="73"/>
      <c r="D126" s="73"/>
      <c r="E126" s="73"/>
      <c r="F126" s="73"/>
      <c r="G126" s="80"/>
      <c r="H126" s="107"/>
      <c r="I126" s="81"/>
      <c r="J126" s="108"/>
      <c r="K126" s="92"/>
      <c r="L126" s="103"/>
      <c r="M126" s="81"/>
      <c r="N126" s="78"/>
      <c r="O126" s="73"/>
      <c r="P126" s="109"/>
      <c r="Q126" s="70"/>
      <c r="R126" s="95"/>
      <c r="S126" s="91"/>
      <c r="T126" s="79"/>
      <c r="U126" s="79"/>
    </row>
    <row r="127" spans="1:21" ht="13.5" x14ac:dyDescent="0.2">
      <c r="A127" s="73"/>
      <c r="B127" s="73"/>
      <c r="C127" s="73"/>
      <c r="D127" s="73"/>
      <c r="E127" s="73"/>
      <c r="F127" s="73"/>
      <c r="G127" s="80"/>
      <c r="H127" s="107"/>
      <c r="I127" s="81"/>
      <c r="J127" s="108"/>
      <c r="K127" s="112"/>
      <c r="L127" s="78"/>
      <c r="M127" s="81"/>
      <c r="N127" s="78"/>
      <c r="O127" s="73"/>
      <c r="P127" s="109"/>
      <c r="Q127" s="71"/>
      <c r="R127" s="79"/>
      <c r="S127" s="91"/>
      <c r="T127" s="79"/>
      <c r="U127" s="79"/>
    </row>
    <row r="128" spans="1:21" ht="13.5" x14ac:dyDescent="0.2">
      <c r="A128" s="73"/>
      <c r="B128" s="73"/>
      <c r="C128" s="73"/>
      <c r="D128" s="73"/>
      <c r="E128" s="73"/>
      <c r="F128" s="73"/>
      <c r="G128" s="80"/>
      <c r="H128" s="107"/>
      <c r="I128" s="81"/>
      <c r="J128" s="108"/>
      <c r="K128" s="112"/>
      <c r="L128" s="78"/>
      <c r="M128" s="81"/>
      <c r="N128" s="78"/>
      <c r="O128" s="73"/>
      <c r="P128" s="109"/>
      <c r="Q128" s="71"/>
      <c r="R128" s="79"/>
      <c r="S128" s="91"/>
      <c r="T128" s="79"/>
      <c r="U128" s="79"/>
    </row>
    <row r="129" spans="1:21" ht="13.5" x14ac:dyDescent="0.2">
      <c r="A129" s="99"/>
      <c r="B129" s="99"/>
      <c r="C129" s="99"/>
      <c r="D129" s="99"/>
      <c r="E129" s="99"/>
      <c r="F129" s="99"/>
      <c r="G129" s="80"/>
      <c r="H129" s="107"/>
      <c r="I129" s="110"/>
      <c r="J129" s="108"/>
      <c r="K129" s="112"/>
      <c r="L129" s="78"/>
      <c r="M129" s="110"/>
      <c r="N129" s="78"/>
      <c r="O129" s="99"/>
      <c r="P129" s="120"/>
      <c r="Q129" s="71"/>
      <c r="R129" s="104"/>
      <c r="S129" s="121"/>
      <c r="T129" s="111"/>
      <c r="U129" s="111"/>
    </row>
    <row r="130" spans="1:21" ht="13.5" x14ac:dyDescent="0.2">
      <c r="A130" s="99"/>
      <c r="B130" s="99"/>
      <c r="C130" s="99"/>
      <c r="D130" s="99"/>
      <c r="E130" s="99"/>
      <c r="F130" s="99"/>
      <c r="G130" s="80"/>
      <c r="H130" s="107"/>
      <c r="I130" s="110"/>
      <c r="J130" s="108"/>
      <c r="K130" s="112"/>
      <c r="L130" s="78"/>
      <c r="M130" s="110"/>
      <c r="N130" s="78"/>
      <c r="O130" s="99"/>
      <c r="P130" s="120"/>
      <c r="Q130" s="71"/>
      <c r="R130" s="104"/>
      <c r="S130" s="121"/>
      <c r="T130" s="111"/>
      <c r="U130" s="111"/>
    </row>
    <row r="131" spans="1:21" ht="13.5" x14ac:dyDescent="0.2">
      <c r="A131" s="99"/>
      <c r="B131" s="99"/>
      <c r="C131" s="99"/>
      <c r="D131" s="99"/>
      <c r="E131" s="99"/>
      <c r="F131" s="99"/>
      <c r="G131" s="80"/>
      <c r="H131" s="107"/>
      <c r="I131" s="110"/>
      <c r="J131" s="108"/>
      <c r="K131" s="87"/>
      <c r="L131" s="78"/>
      <c r="M131" s="110"/>
      <c r="N131" s="78"/>
      <c r="O131" s="99"/>
      <c r="P131" s="120"/>
      <c r="Q131" s="71"/>
      <c r="R131" s="104"/>
      <c r="S131" s="121"/>
      <c r="T131" s="111"/>
      <c r="U131" s="111"/>
    </row>
    <row r="132" spans="1:21" ht="13.5" x14ac:dyDescent="0.2">
      <c r="A132" s="73"/>
      <c r="B132" s="73"/>
      <c r="C132" s="73"/>
      <c r="D132" s="73"/>
      <c r="E132" s="73"/>
      <c r="F132" s="73"/>
      <c r="G132" s="83"/>
      <c r="H132" s="113"/>
      <c r="I132" s="81"/>
      <c r="J132" s="114"/>
      <c r="K132" s="115"/>
      <c r="L132" s="84"/>
      <c r="M132" s="81"/>
      <c r="N132" s="84"/>
      <c r="O132" s="73"/>
      <c r="P132" s="109"/>
      <c r="Q132" s="70"/>
      <c r="R132" s="79"/>
      <c r="S132" s="91"/>
      <c r="T132" s="79"/>
      <c r="U132" s="79"/>
    </row>
    <row r="133" spans="1:21" x14ac:dyDescent="0.2">
      <c r="A133" s="73"/>
      <c r="B133" s="73"/>
      <c r="C133" s="73"/>
      <c r="D133" s="73"/>
      <c r="E133" s="73"/>
      <c r="F133" s="73"/>
      <c r="G133" s="80"/>
      <c r="H133" s="113"/>
      <c r="I133" s="81"/>
      <c r="J133" s="116"/>
      <c r="K133" s="115"/>
      <c r="L133" s="78"/>
      <c r="M133" s="81"/>
      <c r="N133" s="84"/>
      <c r="O133" s="73"/>
      <c r="P133" s="85"/>
      <c r="Q133" s="71"/>
      <c r="R133" s="79"/>
      <c r="S133" s="91"/>
      <c r="T133" s="79"/>
      <c r="U133" s="79"/>
    </row>
    <row r="134" spans="1:21" x14ac:dyDescent="0.2">
      <c r="A134" s="73"/>
      <c r="B134" s="73"/>
      <c r="C134" s="73"/>
      <c r="D134" s="73"/>
      <c r="E134" s="73"/>
      <c r="F134" s="73"/>
      <c r="G134" s="80"/>
      <c r="H134" s="113"/>
      <c r="I134" s="81"/>
      <c r="J134" s="116"/>
      <c r="K134" s="115"/>
      <c r="L134" s="78"/>
      <c r="M134" s="81"/>
      <c r="N134" s="84"/>
      <c r="O134" s="73"/>
      <c r="P134" s="85"/>
      <c r="Q134" s="71"/>
      <c r="R134" s="79"/>
      <c r="S134" s="91"/>
      <c r="T134" s="79"/>
      <c r="U134" s="79"/>
    </row>
    <row r="135" spans="1:21" x14ac:dyDescent="0.2">
      <c r="A135" s="73"/>
      <c r="B135" s="73"/>
      <c r="C135" s="73"/>
      <c r="D135" s="73"/>
      <c r="E135" s="73"/>
      <c r="F135" s="73"/>
      <c r="G135" s="80"/>
      <c r="H135" s="113"/>
      <c r="I135" s="81"/>
      <c r="J135" s="116"/>
      <c r="K135" s="115"/>
      <c r="L135" s="78"/>
      <c r="M135" s="81"/>
      <c r="N135" s="84"/>
      <c r="O135" s="73"/>
      <c r="P135" s="85"/>
      <c r="Q135" s="71"/>
      <c r="R135" s="79"/>
      <c r="S135" s="91"/>
      <c r="T135" s="79"/>
      <c r="U135" s="79"/>
    </row>
    <row r="136" spans="1:21" x14ac:dyDescent="0.2">
      <c r="A136" s="73"/>
      <c r="B136" s="73"/>
      <c r="C136" s="73"/>
      <c r="D136" s="73"/>
      <c r="E136" s="73"/>
      <c r="F136" s="73"/>
      <c r="G136" s="80"/>
      <c r="H136" s="82"/>
      <c r="I136" s="81"/>
      <c r="J136" s="116"/>
      <c r="K136" s="82"/>
      <c r="L136" s="78"/>
      <c r="M136" s="81"/>
      <c r="N136" s="84"/>
      <c r="O136" s="73"/>
      <c r="P136" s="85"/>
      <c r="Q136" s="71"/>
      <c r="R136" s="79"/>
      <c r="S136" s="91"/>
      <c r="T136" s="79"/>
      <c r="U136" s="79"/>
    </row>
    <row r="137" spans="1:21" x14ac:dyDescent="0.2">
      <c r="A137" s="73"/>
      <c r="B137" s="73"/>
      <c r="C137" s="73"/>
      <c r="D137" s="73"/>
      <c r="E137" s="73"/>
      <c r="F137" s="73"/>
      <c r="G137" s="80"/>
      <c r="H137" s="82"/>
      <c r="I137" s="81"/>
      <c r="J137" s="116"/>
      <c r="K137" s="82"/>
      <c r="L137" s="78"/>
      <c r="M137" s="81"/>
      <c r="N137" s="84"/>
      <c r="O137" s="73"/>
      <c r="P137" s="85"/>
      <c r="Q137" s="71"/>
      <c r="R137" s="79"/>
      <c r="S137" s="91"/>
      <c r="T137" s="79"/>
      <c r="U137" s="79"/>
    </row>
    <row r="138" spans="1:21" x14ac:dyDescent="0.2">
      <c r="A138" s="73"/>
      <c r="B138" s="73"/>
      <c r="C138" s="73"/>
      <c r="D138" s="73"/>
      <c r="E138" s="73"/>
      <c r="F138" s="73"/>
      <c r="G138" s="80"/>
      <c r="H138" s="82"/>
      <c r="I138" s="81"/>
      <c r="J138" s="116"/>
      <c r="K138" s="82"/>
      <c r="L138" s="78"/>
      <c r="M138" s="81"/>
      <c r="N138" s="84"/>
      <c r="O138" s="73"/>
      <c r="P138" s="85"/>
      <c r="Q138" s="71"/>
      <c r="R138" s="79"/>
      <c r="S138" s="91"/>
      <c r="T138" s="79"/>
      <c r="U138" s="79"/>
    </row>
    <row r="139" spans="1:21" x14ac:dyDescent="0.2">
      <c r="A139" s="73"/>
      <c r="B139" s="73"/>
      <c r="C139" s="73"/>
      <c r="D139" s="73"/>
      <c r="E139" s="73"/>
      <c r="F139" s="73"/>
      <c r="G139" s="80"/>
      <c r="H139" s="82"/>
      <c r="I139" s="81"/>
      <c r="J139" s="116"/>
      <c r="K139" s="82"/>
      <c r="L139" s="78"/>
      <c r="M139" s="81"/>
      <c r="N139" s="84"/>
      <c r="O139" s="73"/>
      <c r="P139" s="85"/>
      <c r="Q139" s="71"/>
      <c r="R139" s="79"/>
      <c r="S139" s="91"/>
      <c r="T139" s="79"/>
      <c r="U139" s="79"/>
    </row>
    <row r="140" spans="1:21" x14ac:dyDescent="0.2">
      <c r="A140" s="73"/>
      <c r="B140" s="73"/>
      <c r="C140" s="73"/>
      <c r="D140" s="73"/>
      <c r="E140" s="73"/>
      <c r="F140" s="73"/>
      <c r="G140" s="80"/>
      <c r="H140" s="82"/>
      <c r="I140" s="81"/>
      <c r="J140" s="116"/>
      <c r="K140" s="82"/>
      <c r="L140" s="78"/>
      <c r="M140" s="81"/>
      <c r="N140" s="84"/>
      <c r="O140" s="73"/>
      <c r="P140" s="85"/>
      <c r="Q140" s="71"/>
      <c r="R140" s="79"/>
      <c r="S140" s="91"/>
      <c r="T140" s="79"/>
      <c r="U140" s="79"/>
    </row>
    <row r="141" spans="1:21" x14ac:dyDescent="0.2">
      <c r="A141" s="73"/>
      <c r="B141" s="73"/>
      <c r="C141" s="73"/>
      <c r="D141" s="73"/>
      <c r="E141" s="73"/>
      <c r="F141" s="73"/>
      <c r="G141" s="80"/>
      <c r="H141" s="82"/>
      <c r="I141" s="81"/>
      <c r="J141" s="116"/>
      <c r="K141" s="82"/>
      <c r="L141" s="78"/>
      <c r="M141" s="81"/>
      <c r="N141" s="84"/>
      <c r="O141" s="73"/>
      <c r="P141" s="85"/>
      <c r="Q141" s="71"/>
      <c r="R141" s="79"/>
      <c r="S141" s="91"/>
      <c r="T141" s="79"/>
      <c r="U141" s="79"/>
    </row>
    <row r="142" spans="1:21" x14ac:dyDescent="0.2">
      <c r="A142" s="73"/>
      <c r="B142" s="73"/>
      <c r="C142" s="73"/>
      <c r="D142" s="73"/>
      <c r="E142" s="73"/>
      <c r="F142" s="73"/>
      <c r="G142" s="80"/>
      <c r="H142" s="82"/>
      <c r="I142" s="81"/>
      <c r="J142" s="116"/>
      <c r="K142" s="82"/>
      <c r="L142" s="78"/>
      <c r="M142" s="81"/>
      <c r="N142" s="84"/>
      <c r="O142" s="73"/>
      <c r="P142" s="85"/>
      <c r="Q142" s="71"/>
      <c r="R142" s="79"/>
      <c r="S142" s="91"/>
      <c r="T142" s="79"/>
      <c r="U142" s="79"/>
    </row>
    <row r="143" spans="1:21" x14ac:dyDescent="0.2">
      <c r="A143" s="73"/>
      <c r="B143" s="73"/>
      <c r="C143" s="73"/>
      <c r="D143" s="73"/>
      <c r="E143" s="73"/>
      <c r="F143" s="73"/>
      <c r="G143" s="80"/>
      <c r="H143" s="82"/>
      <c r="I143" s="81"/>
      <c r="J143" s="116"/>
      <c r="K143" s="82"/>
      <c r="L143" s="78"/>
      <c r="M143" s="81"/>
      <c r="N143" s="84"/>
      <c r="O143" s="73"/>
      <c r="P143" s="85"/>
      <c r="Q143" s="71"/>
      <c r="R143" s="79"/>
      <c r="S143" s="91"/>
      <c r="T143" s="79"/>
      <c r="U143" s="79"/>
    </row>
    <row r="144" spans="1:21" x14ac:dyDescent="0.2">
      <c r="A144" s="73"/>
      <c r="B144" s="73"/>
      <c r="C144" s="73"/>
      <c r="D144" s="73"/>
      <c r="E144" s="73"/>
      <c r="F144" s="73"/>
      <c r="G144" s="80"/>
      <c r="H144" s="82"/>
      <c r="I144" s="81"/>
      <c r="J144" s="116"/>
      <c r="K144" s="82"/>
      <c r="L144" s="78"/>
      <c r="M144" s="81"/>
      <c r="N144" s="84"/>
      <c r="O144" s="73"/>
      <c r="P144" s="85"/>
      <c r="Q144" s="71"/>
      <c r="R144" s="79"/>
      <c r="S144" s="91"/>
      <c r="T144" s="79"/>
      <c r="U144" s="79"/>
    </row>
    <row r="145" spans="1:21" x14ac:dyDescent="0.2">
      <c r="A145" s="73"/>
      <c r="B145" s="73"/>
      <c r="C145" s="73"/>
      <c r="D145" s="73"/>
      <c r="E145" s="73"/>
      <c r="F145" s="73"/>
      <c r="G145" s="80"/>
      <c r="H145" s="82"/>
      <c r="I145" s="81"/>
      <c r="J145" s="81"/>
      <c r="K145" s="82"/>
      <c r="L145" s="78"/>
      <c r="M145" s="81"/>
      <c r="N145" s="84"/>
      <c r="O145" s="73"/>
      <c r="P145" s="85"/>
      <c r="Q145" s="71"/>
      <c r="R145" s="79"/>
      <c r="S145" s="91"/>
      <c r="T145" s="79"/>
      <c r="U145" s="79"/>
    </row>
    <row r="146" spans="1:21" x14ac:dyDescent="0.2">
      <c r="A146" s="73"/>
      <c r="B146" s="73"/>
      <c r="C146" s="73"/>
      <c r="D146" s="73"/>
      <c r="E146" s="73"/>
      <c r="F146" s="73"/>
      <c r="G146" s="80"/>
      <c r="H146" s="82"/>
      <c r="I146" s="81"/>
      <c r="J146" s="81"/>
      <c r="K146" s="82"/>
      <c r="L146" s="78"/>
      <c r="M146" s="81"/>
      <c r="N146" s="84"/>
      <c r="O146" s="73"/>
      <c r="P146" s="85"/>
      <c r="Q146" s="71"/>
      <c r="R146" s="79"/>
      <c r="S146" s="91"/>
      <c r="T146" s="79"/>
      <c r="U146" s="79"/>
    </row>
    <row r="147" spans="1:21" x14ac:dyDescent="0.2">
      <c r="A147" s="73"/>
      <c r="B147" s="73"/>
      <c r="C147" s="73"/>
      <c r="D147" s="73"/>
      <c r="E147" s="73"/>
      <c r="F147" s="73"/>
      <c r="G147" s="80"/>
      <c r="H147" s="82"/>
      <c r="I147" s="81"/>
      <c r="J147" s="81"/>
      <c r="K147" s="82"/>
      <c r="L147" s="78"/>
      <c r="M147" s="81"/>
      <c r="N147" s="84"/>
      <c r="O147" s="73"/>
      <c r="P147" s="85"/>
      <c r="Q147" s="71"/>
      <c r="R147" s="79"/>
      <c r="S147" s="91"/>
      <c r="T147" s="79"/>
      <c r="U147" s="79"/>
    </row>
    <row r="148" spans="1:21" x14ac:dyDescent="0.2">
      <c r="A148" s="73"/>
      <c r="B148" s="73"/>
      <c r="C148" s="73"/>
      <c r="D148" s="73"/>
      <c r="E148" s="73"/>
      <c r="F148" s="73"/>
      <c r="G148" s="80"/>
      <c r="H148" s="82"/>
      <c r="I148" s="81"/>
      <c r="J148" s="81"/>
      <c r="K148" s="82"/>
      <c r="L148" s="78"/>
      <c r="M148" s="81"/>
      <c r="N148" s="84"/>
      <c r="O148" s="73"/>
      <c r="P148" s="85"/>
      <c r="Q148" s="71"/>
      <c r="R148" s="79"/>
      <c r="S148" s="91"/>
      <c r="T148" s="79"/>
      <c r="U148" s="79"/>
    </row>
    <row r="149" spans="1:21" x14ac:dyDescent="0.2">
      <c r="A149" s="73"/>
      <c r="B149" s="73"/>
      <c r="C149" s="73"/>
      <c r="D149" s="73"/>
      <c r="E149" s="73"/>
      <c r="F149" s="73"/>
      <c r="G149" s="80"/>
      <c r="H149" s="82"/>
      <c r="I149" s="81"/>
      <c r="J149" s="81"/>
      <c r="K149" s="82"/>
      <c r="L149" s="78"/>
      <c r="M149" s="81"/>
      <c r="N149" s="84"/>
      <c r="O149" s="73"/>
      <c r="P149" s="85"/>
      <c r="Q149" s="71"/>
      <c r="R149" s="123"/>
      <c r="S149" s="91"/>
      <c r="T149" s="79"/>
      <c r="U149" s="79"/>
    </row>
    <row r="150" spans="1:21" x14ac:dyDescent="0.2">
      <c r="A150" s="73"/>
      <c r="B150" s="73"/>
      <c r="C150" s="73"/>
      <c r="D150" s="73"/>
      <c r="E150" s="73"/>
      <c r="F150" s="73"/>
      <c r="G150" s="80"/>
      <c r="H150" s="82"/>
      <c r="I150" s="81"/>
      <c r="J150" s="81"/>
      <c r="K150" s="82"/>
      <c r="L150" s="78"/>
      <c r="M150" s="81"/>
      <c r="N150" s="84"/>
      <c r="O150" s="73"/>
      <c r="P150" s="85"/>
      <c r="Q150" s="71"/>
      <c r="R150" s="79"/>
      <c r="S150" s="91"/>
      <c r="T150" s="79"/>
      <c r="U150" s="79"/>
    </row>
    <row r="151" spans="1:21" x14ac:dyDescent="0.2">
      <c r="A151" s="73"/>
      <c r="B151" s="73"/>
      <c r="C151" s="73"/>
      <c r="D151" s="73"/>
      <c r="E151" s="73"/>
      <c r="F151" s="73"/>
      <c r="G151" s="80"/>
      <c r="H151" s="82"/>
      <c r="I151" s="81"/>
      <c r="J151" s="81"/>
      <c r="K151" s="82"/>
      <c r="L151" s="78"/>
      <c r="M151" s="81"/>
      <c r="N151" s="84"/>
      <c r="O151" s="73"/>
      <c r="P151" s="85"/>
      <c r="Q151" s="71"/>
      <c r="R151" s="79"/>
      <c r="S151" s="91"/>
      <c r="T151" s="79"/>
      <c r="U151" s="79"/>
    </row>
    <row r="152" spans="1:21" x14ac:dyDescent="0.2">
      <c r="A152" s="73"/>
      <c r="B152" s="73"/>
      <c r="C152" s="73"/>
      <c r="D152" s="73"/>
      <c r="E152" s="73"/>
      <c r="F152" s="73"/>
      <c r="G152" s="80"/>
      <c r="H152" s="82"/>
      <c r="I152" s="81"/>
      <c r="J152" s="81"/>
      <c r="K152" s="82"/>
      <c r="L152" s="78"/>
      <c r="M152" s="81"/>
      <c r="N152" s="84"/>
      <c r="O152" s="73"/>
      <c r="P152" s="85"/>
      <c r="Q152" s="71"/>
      <c r="R152" s="79"/>
      <c r="S152" s="91"/>
      <c r="T152" s="79"/>
      <c r="U152" s="79"/>
    </row>
    <row r="153" spans="1:21" x14ac:dyDescent="0.2">
      <c r="A153" s="73"/>
      <c r="B153" s="73"/>
      <c r="C153" s="73"/>
      <c r="D153" s="73"/>
      <c r="E153" s="73"/>
      <c r="F153" s="73"/>
      <c r="G153" s="80"/>
      <c r="H153" s="82"/>
      <c r="I153" s="81"/>
      <c r="J153" s="81"/>
      <c r="K153" s="82"/>
      <c r="L153" s="78"/>
      <c r="M153" s="81"/>
      <c r="N153" s="84"/>
      <c r="O153" s="73"/>
      <c r="P153" s="85"/>
      <c r="Q153" s="71"/>
      <c r="R153" s="79"/>
      <c r="S153" s="91"/>
      <c r="T153" s="79"/>
      <c r="U153" s="79"/>
    </row>
    <row r="154" spans="1:21" x14ac:dyDescent="0.2">
      <c r="A154" s="73"/>
      <c r="B154" s="73"/>
      <c r="C154" s="73"/>
      <c r="D154" s="73"/>
      <c r="E154" s="73"/>
      <c r="F154" s="73"/>
      <c r="G154" s="80"/>
      <c r="H154" s="82"/>
      <c r="I154" s="81"/>
      <c r="J154" s="81"/>
      <c r="K154" s="82"/>
      <c r="L154" s="78"/>
      <c r="M154" s="81"/>
      <c r="N154" s="84"/>
      <c r="O154" s="73"/>
      <c r="P154" s="85"/>
      <c r="Q154" s="71"/>
      <c r="R154" s="79"/>
      <c r="S154" s="91"/>
      <c r="T154" s="79"/>
      <c r="U154" s="79"/>
    </row>
    <row r="155" spans="1:21" x14ac:dyDescent="0.2">
      <c r="A155" s="73"/>
      <c r="B155" s="73"/>
      <c r="C155" s="73"/>
      <c r="D155" s="73"/>
      <c r="E155" s="73"/>
      <c r="F155" s="73"/>
      <c r="G155" s="80"/>
      <c r="H155" s="82"/>
      <c r="I155" s="81"/>
      <c r="J155" s="81"/>
      <c r="K155" s="82"/>
      <c r="L155" s="86"/>
      <c r="M155" s="81"/>
      <c r="N155" s="84"/>
      <c r="O155" s="73"/>
      <c r="P155" s="85"/>
      <c r="Q155" s="71"/>
      <c r="R155" s="79"/>
      <c r="S155" s="91"/>
      <c r="T155" s="79"/>
      <c r="U155" s="79"/>
    </row>
    <row r="156" spans="1:21" x14ac:dyDescent="0.2">
      <c r="A156" s="73"/>
      <c r="B156" s="73"/>
      <c r="C156" s="73"/>
      <c r="D156" s="73"/>
      <c r="E156" s="73"/>
      <c r="F156" s="73"/>
      <c r="G156" s="80"/>
      <c r="H156" s="82"/>
      <c r="I156" s="81"/>
      <c r="J156" s="81"/>
      <c r="K156" s="82"/>
      <c r="L156" s="78"/>
      <c r="M156" s="81"/>
      <c r="N156" s="84"/>
      <c r="O156" s="73"/>
      <c r="P156" s="85"/>
      <c r="Q156" s="71"/>
      <c r="R156" s="79"/>
      <c r="S156" s="91"/>
      <c r="T156" s="79"/>
      <c r="U156" s="79"/>
    </row>
    <row r="157" spans="1:21" x14ac:dyDescent="0.2">
      <c r="A157" s="73"/>
      <c r="B157" s="73"/>
      <c r="C157" s="73"/>
      <c r="D157" s="73"/>
      <c r="E157" s="73"/>
      <c r="F157" s="73"/>
      <c r="G157" s="80"/>
      <c r="H157" s="82"/>
      <c r="I157" s="81"/>
      <c r="J157" s="81"/>
      <c r="K157" s="82"/>
      <c r="L157" s="78"/>
      <c r="M157" s="81"/>
      <c r="N157" s="84"/>
      <c r="O157" s="73"/>
      <c r="P157" s="85"/>
      <c r="Q157" s="71"/>
      <c r="R157" s="79"/>
      <c r="S157" s="91"/>
      <c r="T157" s="79"/>
      <c r="U157" s="79"/>
    </row>
    <row r="158" spans="1:21" x14ac:dyDescent="0.2">
      <c r="A158" s="73"/>
      <c r="B158" s="73"/>
      <c r="C158" s="73"/>
      <c r="D158" s="73"/>
      <c r="E158" s="73"/>
      <c r="F158" s="73"/>
      <c r="G158" s="80"/>
      <c r="H158" s="82"/>
      <c r="I158" s="81"/>
      <c r="J158" s="81"/>
      <c r="K158" s="82"/>
      <c r="L158" s="86"/>
      <c r="M158" s="81"/>
      <c r="N158" s="84"/>
      <c r="O158" s="73"/>
      <c r="P158" s="85"/>
      <c r="Q158" s="71"/>
      <c r="R158" s="79"/>
      <c r="S158" s="91"/>
      <c r="T158" s="79"/>
      <c r="U158" s="79"/>
    </row>
    <row r="159" spans="1:21" x14ac:dyDescent="0.2">
      <c r="A159" s="73"/>
      <c r="B159" s="73"/>
      <c r="C159" s="73"/>
      <c r="D159" s="73"/>
      <c r="E159" s="73"/>
      <c r="F159" s="73"/>
      <c r="G159" s="80"/>
      <c r="H159" s="82"/>
      <c r="I159" s="81"/>
      <c r="J159" s="81"/>
      <c r="K159" s="82"/>
      <c r="L159" s="78"/>
      <c r="M159" s="81"/>
      <c r="N159" s="84"/>
      <c r="O159" s="73"/>
      <c r="P159" s="85"/>
      <c r="Q159" s="71"/>
      <c r="R159" s="79"/>
      <c r="S159" s="91"/>
      <c r="T159" s="79"/>
      <c r="U159" s="79"/>
    </row>
    <row r="160" spans="1:21" x14ac:dyDescent="0.2">
      <c r="A160" s="73"/>
      <c r="B160" s="73"/>
      <c r="C160" s="73"/>
      <c r="D160" s="73"/>
      <c r="E160" s="73"/>
      <c r="F160" s="73"/>
      <c r="G160" s="80"/>
      <c r="H160" s="117"/>
      <c r="I160" s="81"/>
      <c r="J160" s="81"/>
      <c r="K160" s="117"/>
      <c r="L160" s="78"/>
      <c r="M160" s="81"/>
      <c r="N160" s="84"/>
      <c r="O160" s="73"/>
      <c r="P160" s="85"/>
      <c r="Q160" s="71"/>
      <c r="R160" s="79"/>
      <c r="S160" s="91"/>
      <c r="T160" s="79"/>
      <c r="U160" s="79"/>
    </row>
    <row r="161" spans="1:21" x14ac:dyDescent="0.2">
      <c r="A161" s="73"/>
      <c r="B161" s="73"/>
      <c r="C161" s="73"/>
      <c r="D161" s="73"/>
      <c r="E161" s="73"/>
      <c r="F161" s="73"/>
      <c r="G161" s="80"/>
      <c r="H161" s="82"/>
      <c r="I161" s="81"/>
      <c r="J161" s="81"/>
      <c r="K161" s="82"/>
      <c r="L161" s="78"/>
      <c r="M161" s="81"/>
      <c r="N161" s="84"/>
      <c r="O161" s="73"/>
      <c r="P161" s="85"/>
      <c r="Q161" s="71"/>
      <c r="R161" s="79"/>
      <c r="S161" s="91"/>
      <c r="T161" s="79"/>
      <c r="U161" s="79"/>
    </row>
    <row r="162" spans="1:21" x14ac:dyDescent="0.2">
      <c r="A162" s="73"/>
      <c r="B162" s="73"/>
      <c r="C162" s="73"/>
      <c r="D162" s="73"/>
      <c r="E162" s="73"/>
      <c r="F162" s="73"/>
      <c r="G162" s="80"/>
      <c r="H162" s="82"/>
      <c r="I162" s="81"/>
      <c r="J162" s="81"/>
      <c r="K162" s="82"/>
      <c r="L162" s="78"/>
      <c r="M162" s="81"/>
      <c r="N162" s="84"/>
      <c r="O162" s="73"/>
      <c r="P162" s="85"/>
      <c r="Q162" s="71"/>
      <c r="R162" s="79"/>
      <c r="S162" s="91"/>
      <c r="T162" s="79"/>
      <c r="U162" s="79"/>
    </row>
    <row r="163" spans="1:21" x14ac:dyDescent="0.2">
      <c r="A163" s="73"/>
      <c r="B163" s="73"/>
      <c r="C163" s="73"/>
      <c r="D163" s="73"/>
      <c r="E163" s="73"/>
      <c r="F163" s="73"/>
      <c r="G163" s="80"/>
      <c r="H163" s="82"/>
      <c r="I163" s="81"/>
      <c r="J163" s="81"/>
      <c r="K163" s="82"/>
      <c r="L163" s="78"/>
      <c r="M163" s="81"/>
      <c r="N163" s="84"/>
      <c r="O163" s="73"/>
      <c r="P163" s="85"/>
      <c r="Q163" s="71"/>
      <c r="R163" s="79"/>
      <c r="S163" s="91"/>
      <c r="T163" s="79"/>
      <c r="U163" s="79"/>
    </row>
    <row r="164" spans="1:21" x14ac:dyDescent="0.2">
      <c r="A164" s="73"/>
      <c r="B164" s="73"/>
      <c r="C164" s="73"/>
      <c r="D164" s="73"/>
      <c r="E164" s="73"/>
      <c r="F164" s="73"/>
      <c r="G164" s="80"/>
      <c r="H164" s="82"/>
      <c r="I164" s="81"/>
      <c r="J164" s="81"/>
      <c r="K164" s="82"/>
      <c r="L164" s="78"/>
      <c r="M164" s="81"/>
      <c r="N164" s="84"/>
      <c r="O164" s="73"/>
      <c r="P164" s="85"/>
      <c r="Q164" s="71"/>
      <c r="R164" s="79"/>
      <c r="S164" s="91"/>
      <c r="T164" s="79"/>
      <c r="U164" s="79"/>
    </row>
    <row r="165" spans="1:21" x14ac:dyDescent="0.2">
      <c r="A165" s="73"/>
      <c r="B165" s="73"/>
      <c r="C165" s="73"/>
      <c r="D165" s="73"/>
      <c r="E165" s="73"/>
      <c r="F165" s="73"/>
      <c r="G165" s="80"/>
      <c r="H165" s="82"/>
      <c r="I165" s="81"/>
      <c r="J165" s="81"/>
      <c r="K165" s="82"/>
      <c r="L165" s="78"/>
      <c r="M165" s="81"/>
      <c r="N165" s="84"/>
      <c r="O165" s="73"/>
      <c r="P165" s="85"/>
      <c r="Q165" s="71"/>
      <c r="R165" s="79"/>
      <c r="S165" s="91"/>
      <c r="T165" s="79"/>
      <c r="U165" s="79"/>
    </row>
    <row r="166" spans="1:21" x14ac:dyDescent="0.2">
      <c r="A166" s="73"/>
      <c r="B166" s="73"/>
      <c r="C166" s="73"/>
      <c r="D166" s="73"/>
      <c r="E166" s="73"/>
      <c r="F166" s="73"/>
      <c r="G166" s="80"/>
      <c r="H166" s="82"/>
      <c r="I166" s="81"/>
      <c r="J166" s="81"/>
      <c r="K166" s="82"/>
      <c r="L166" s="78"/>
      <c r="M166" s="81"/>
      <c r="N166" s="84"/>
      <c r="O166" s="73"/>
      <c r="P166" s="85"/>
      <c r="Q166" s="71"/>
      <c r="R166" s="79"/>
      <c r="S166" s="91"/>
      <c r="T166" s="79"/>
      <c r="U166" s="79"/>
    </row>
    <row r="167" spans="1:21" x14ac:dyDescent="0.2">
      <c r="A167" s="73"/>
      <c r="B167" s="73"/>
      <c r="C167" s="73"/>
      <c r="D167" s="73"/>
      <c r="E167" s="73"/>
      <c r="F167" s="73"/>
      <c r="G167" s="80"/>
      <c r="H167" s="82"/>
      <c r="I167" s="81"/>
      <c r="J167" s="81"/>
      <c r="K167" s="82"/>
      <c r="L167" s="78"/>
      <c r="M167" s="81"/>
      <c r="N167" s="84"/>
      <c r="O167" s="73"/>
      <c r="P167" s="85"/>
      <c r="Q167" s="71"/>
      <c r="R167" s="123"/>
      <c r="S167" s="91"/>
      <c r="T167" s="79"/>
      <c r="U167" s="79"/>
    </row>
    <row r="168" spans="1:21" x14ac:dyDescent="0.2">
      <c r="A168" s="73"/>
      <c r="B168" s="73"/>
      <c r="C168" s="73"/>
      <c r="D168" s="73"/>
      <c r="E168" s="73"/>
      <c r="F168" s="73"/>
      <c r="G168" s="80"/>
      <c r="H168" s="82"/>
      <c r="I168" s="81"/>
      <c r="J168" s="81"/>
      <c r="K168" s="82"/>
      <c r="L168" s="78"/>
      <c r="M168" s="81"/>
      <c r="N168" s="84"/>
      <c r="O168" s="73"/>
      <c r="P168" s="85"/>
      <c r="Q168" s="71"/>
      <c r="R168" s="79"/>
      <c r="S168" s="91"/>
      <c r="T168" s="79"/>
      <c r="U168" s="79"/>
    </row>
    <row r="169" spans="1:21" x14ac:dyDescent="0.2">
      <c r="A169" s="73"/>
      <c r="B169" s="73"/>
      <c r="C169" s="73"/>
      <c r="D169" s="73"/>
      <c r="E169" s="73"/>
      <c r="F169" s="73"/>
      <c r="G169" s="80"/>
      <c r="H169" s="82"/>
      <c r="I169" s="81"/>
      <c r="J169" s="81"/>
      <c r="K169" s="82"/>
      <c r="L169" s="78"/>
      <c r="M169" s="81"/>
      <c r="N169" s="84"/>
      <c r="O169" s="73"/>
      <c r="P169" s="85"/>
      <c r="Q169" s="71"/>
      <c r="R169" s="79"/>
      <c r="S169" s="91"/>
      <c r="T169" s="79"/>
      <c r="U169" s="79"/>
    </row>
    <row r="170" spans="1:21" x14ac:dyDescent="0.2">
      <c r="A170" s="73"/>
      <c r="B170" s="73"/>
      <c r="C170" s="73"/>
      <c r="D170" s="73"/>
      <c r="E170" s="73"/>
      <c r="F170" s="73"/>
      <c r="G170" s="80"/>
      <c r="H170" s="87"/>
      <c r="I170" s="81"/>
      <c r="J170" s="110"/>
      <c r="K170" s="87"/>
      <c r="L170" s="78"/>
      <c r="M170" s="81"/>
      <c r="N170" s="118"/>
      <c r="O170" s="73"/>
      <c r="P170" s="85"/>
      <c r="Q170" s="71"/>
      <c r="R170" s="79"/>
      <c r="S170" s="91"/>
      <c r="T170" s="79"/>
      <c r="U170" s="79"/>
    </row>
    <row r="171" spans="1:21" x14ac:dyDescent="0.2">
      <c r="A171" s="73"/>
      <c r="B171" s="73"/>
      <c r="C171" s="73"/>
      <c r="D171" s="73"/>
      <c r="E171" s="73"/>
      <c r="F171" s="73"/>
      <c r="G171" s="80"/>
      <c r="H171" s="87"/>
      <c r="I171" s="81"/>
      <c r="J171" s="81"/>
      <c r="K171" s="82"/>
      <c r="L171" s="78"/>
      <c r="M171" s="81"/>
      <c r="N171" s="84"/>
      <c r="O171" s="73"/>
      <c r="P171" s="85"/>
      <c r="Q171" s="71"/>
      <c r="R171" s="79"/>
      <c r="S171" s="91"/>
      <c r="T171" s="79"/>
      <c r="U171" s="79"/>
    </row>
    <row r="172" spans="1:21" x14ac:dyDescent="0.2">
      <c r="A172" s="73"/>
      <c r="B172" s="73"/>
      <c r="C172" s="73"/>
      <c r="D172" s="73"/>
      <c r="E172" s="73"/>
      <c r="F172" s="73"/>
      <c r="G172" s="80"/>
      <c r="H172" s="87"/>
      <c r="I172" s="81"/>
      <c r="J172" s="81"/>
      <c r="K172" s="82"/>
      <c r="L172" s="78"/>
      <c r="M172" s="81"/>
      <c r="N172" s="84"/>
      <c r="O172" s="73"/>
      <c r="P172" s="85"/>
      <c r="Q172" s="71"/>
      <c r="R172" s="79"/>
      <c r="S172" s="91"/>
      <c r="T172" s="79"/>
      <c r="U172" s="79"/>
    </row>
    <row r="173" spans="1:21" x14ac:dyDescent="0.2">
      <c r="A173" s="73"/>
      <c r="B173" s="73"/>
      <c r="C173" s="73"/>
      <c r="D173" s="73"/>
      <c r="E173" s="73"/>
      <c r="F173" s="73"/>
      <c r="G173" s="80"/>
      <c r="H173" s="87"/>
      <c r="I173" s="81"/>
      <c r="J173" s="81"/>
      <c r="K173" s="82"/>
      <c r="L173" s="86"/>
      <c r="M173" s="81"/>
      <c r="N173" s="84"/>
      <c r="O173" s="73"/>
      <c r="P173" s="85"/>
      <c r="Q173" s="71"/>
      <c r="R173" s="79"/>
      <c r="S173" s="91"/>
      <c r="T173" s="79"/>
      <c r="U173" s="79"/>
    </row>
    <row r="174" spans="1:21" x14ac:dyDescent="0.2">
      <c r="A174" s="73"/>
      <c r="B174" s="73"/>
      <c r="C174" s="73"/>
      <c r="D174" s="73"/>
      <c r="E174" s="73"/>
      <c r="F174" s="73"/>
      <c r="G174" s="80"/>
      <c r="H174" s="87"/>
      <c r="I174" s="81"/>
      <c r="J174" s="81"/>
      <c r="K174" s="82"/>
      <c r="L174" s="78"/>
      <c r="M174" s="81"/>
      <c r="N174" s="84"/>
      <c r="O174" s="73"/>
      <c r="P174" s="85"/>
      <c r="Q174" s="71"/>
      <c r="R174" s="79"/>
      <c r="S174" s="91"/>
      <c r="T174" s="79"/>
      <c r="U174" s="79"/>
    </row>
    <row r="175" spans="1:21" x14ac:dyDescent="0.2">
      <c r="A175" s="73"/>
      <c r="B175" s="73"/>
      <c r="C175" s="73"/>
      <c r="D175" s="73"/>
      <c r="E175" s="73"/>
      <c r="F175" s="73"/>
      <c r="G175" s="80"/>
      <c r="H175" s="87"/>
      <c r="I175" s="81"/>
      <c r="J175" s="81"/>
      <c r="K175" s="82"/>
      <c r="L175" s="78"/>
      <c r="M175" s="81"/>
      <c r="N175" s="84"/>
      <c r="O175" s="73"/>
      <c r="P175" s="85"/>
      <c r="Q175" s="71"/>
      <c r="R175" s="79"/>
      <c r="S175" s="91"/>
      <c r="T175" s="79"/>
      <c r="U175" s="79"/>
    </row>
    <row r="176" spans="1:21" x14ac:dyDescent="0.2">
      <c r="A176" s="73"/>
      <c r="B176" s="73"/>
      <c r="C176" s="73"/>
      <c r="D176" s="73"/>
      <c r="E176" s="73"/>
      <c r="F176" s="73"/>
      <c r="G176" s="80"/>
      <c r="H176" s="87"/>
      <c r="I176" s="81"/>
      <c r="J176" s="81"/>
      <c r="K176" s="82"/>
      <c r="L176" s="78"/>
      <c r="M176" s="81"/>
      <c r="N176" s="84"/>
      <c r="O176" s="73"/>
      <c r="P176" s="85"/>
      <c r="Q176" s="71"/>
      <c r="R176" s="79"/>
      <c r="S176" s="91"/>
      <c r="T176" s="79"/>
      <c r="U176" s="79"/>
    </row>
    <row r="177" spans="1:21" x14ac:dyDescent="0.2">
      <c r="A177" s="73"/>
      <c r="B177" s="73"/>
      <c r="C177" s="73"/>
      <c r="D177" s="73"/>
      <c r="E177" s="73"/>
      <c r="F177" s="73"/>
      <c r="G177" s="80"/>
      <c r="H177" s="82"/>
      <c r="I177" s="81"/>
      <c r="J177" s="81"/>
      <c r="K177" s="82"/>
      <c r="L177" s="78"/>
      <c r="M177" s="81"/>
      <c r="N177" s="84"/>
      <c r="O177" s="73"/>
      <c r="P177" s="85"/>
      <c r="Q177" s="71"/>
      <c r="R177" s="79"/>
      <c r="S177" s="91"/>
      <c r="T177" s="79"/>
      <c r="U177" s="79"/>
    </row>
    <row r="178" spans="1:21" x14ac:dyDescent="0.2">
      <c r="A178" s="73"/>
      <c r="B178" s="73"/>
      <c r="C178" s="73"/>
      <c r="D178" s="73"/>
      <c r="E178" s="73"/>
      <c r="F178" s="73"/>
      <c r="G178" s="80"/>
      <c r="H178" s="82"/>
      <c r="I178" s="81"/>
      <c r="J178" s="81"/>
      <c r="K178" s="82"/>
      <c r="L178" s="78"/>
      <c r="M178" s="81"/>
      <c r="N178" s="84"/>
      <c r="O178" s="73"/>
      <c r="P178" s="85"/>
      <c r="Q178" s="71"/>
      <c r="R178" s="79"/>
      <c r="S178" s="91"/>
      <c r="T178" s="79"/>
      <c r="U178" s="79"/>
    </row>
    <row r="179" spans="1:21" x14ac:dyDescent="0.2">
      <c r="A179" s="73"/>
      <c r="B179" s="73"/>
      <c r="C179" s="73"/>
      <c r="D179" s="73"/>
      <c r="E179" s="73"/>
      <c r="F179" s="73"/>
      <c r="G179" s="80"/>
      <c r="H179" s="82"/>
      <c r="I179" s="81"/>
      <c r="J179" s="81"/>
      <c r="K179" s="82"/>
      <c r="L179" s="78"/>
      <c r="M179" s="81"/>
      <c r="N179" s="84"/>
      <c r="O179" s="73"/>
      <c r="P179" s="85"/>
      <c r="Q179" s="71"/>
      <c r="R179" s="79"/>
      <c r="S179" s="91"/>
      <c r="T179" s="79"/>
      <c r="U179" s="79"/>
    </row>
    <row r="180" spans="1:21" x14ac:dyDescent="0.2">
      <c r="A180" s="73"/>
      <c r="B180" s="73"/>
      <c r="C180" s="73"/>
      <c r="D180" s="73"/>
      <c r="E180" s="73"/>
      <c r="F180" s="73"/>
      <c r="G180" s="80"/>
      <c r="H180" s="82"/>
      <c r="I180" s="81"/>
      <c r="J180" s="81"/>
      <c r="K180" s="82"/>
      <c r="L180" s="78"/>
      <c r="M180" s="81"/>
      <c r="N180" s="84"/>
      <c r="O180" s="73"/>
      <c r="P180" s="85"/>
      <c r="Q180" s="71"/>
      <c r="R180" s="79"/>
      <c r="S180" s="91"/>
      <c r="T180" s="79"/>
      <c r="U180" s="79"/>
    </row>
    <row r="181" spans="1:21" x14ac:dyDescent="0.2">
      <c r="A181" s="73"/>
      <c r="B181" s="73"/>
      <c r="C181" s="73"/>
      <c r="D181" s="73"/>
      <c r="E181" s="73"/>
      <c r="F181" s="73"/>
      <c r="G181" s="80"/>
      <c r="H181" s="82"/>
      <c r="I181" s="81"/>
      <c r="J181" s="81"/>
      <c r="K181" s="82"/>
      <c r="L181" s="78"/>
      <c r="M181" s="81"/>
      <c r="N181" s="84"/>
      <c r="O181" s="73"/>
      <c r="P181" s="85"/>
      <c r="Q181" s="71"/>
      <c r="R181" s="79"/>
      <c r="S181" s="91"/>
      <c r="T181" s="79"/>
      <c r="U181" s="79"/>
    </row>
    <row r="182" spans="1:21" x14ac:dyDescent="0.2">
      <c r="A182" s="73"/>
      <c r="B182" s="73"/>
      <c r="C182" s="73"/>
      <c r="D182" s="73"/>
      <c r="E182" s="73"/>
      <c r="F182" s="73"/>
      <c r="G182" s="80"/>
      <c r="H182" s="82"/>
      <c r="I182" s="81"/>
      <c r="J182" s="81"/>
      <c r="K182" s="82"/>
      <c r="L182" s="78"/>
      <c r="M182" s="81"/>
      <c r="N182" s="84"/>
      <c r="O182" s="73"/>
      <c r="P182" s="85"/>
      <c r="Q182" s="71"/>
      <c r="R182" s="79"/>
      <c r="S182" s="91"/>
      <c r="T182" s="79"/>
      <c r="U182" s="79"/>
    </row>
    <row r="183" spans="1:21" x14ac:dyDescent="0.2">
      <c r="A183" s="73"/>
      <c r="B183" s="73"/>
      <c r="C183" s="73"/>
      <c r="D183" s="73"/>
      <c r="E183" s="73"/>
      <c r="F183" s="73"/>
      <c r="G183" s="80"/>
      <c r="H183" s="82"/>
      <c r="I183" s="81"/>
      <c r="J183" s="81"/>
      <c r="K183" s="82"/>
      <c r="L183" s="78"/>
      <c r="M183" s="81"/>
      <c r="N183" s="84"/>
      <c r="O183" s="73"/>
      <c r="P183" s="85"/>
      <c r="Q183" s="71"/>
      <c r="R183" s="79"/>
      <c r="S183" s="91"/>
      <c r="T183" s="79"/>
      <c r="U183" s="79"/>
    </row>
    <row r="184" spans="1:21" x14ac:dyDescent="0.2">
      <c r="A184" s="73"/>
      <c r="B184" s="73"/>
      <c r="C184" s="73"/>
      <c r="D184" s="73"/>
      <c r="E184" s="73"/>
      <c r="F184" s="73"/>
      <c r="G184" s="80"/>
      <c r="H184" s="82"/>
      <c r="I184" s="81"/>
      <c r="J184" s="81"/>
      <c r="K184" s="82"/>
      <c r="L184" s="78"/>
      <c r="M184" s="81"/>
      <c r="N184" s="84"/>
      <c r="O184" s="73"/>
      <c r="P184" s="85"/>
      <c r="Q184" s="71"/>
      <c r="R184" s="79"/>
      <c r="S184" s="91"/>
      <c r="T184" s="79"/>
      <c r="U184" s="79"/>
    </row>
    <row r="185" spans="1:21" x14ac:dyDescent="0.2">
      <c r="A185" s="73"/>
      <c r="B185" s="73"/>
      <c r="C185" s="73"/>
      <c r="D185" s="73"/>
      <c r="E185" s="73"/>
      <c r="F185" s="73"/>
      <c r="G185" s="80"/>
      <c r="H185" s="82"/>
      <c r="I185" s="81"/>
      <c r="J185" s="81"/>
      <c r="K185" s="82"/>
      <c r="L185" s="78"/>
      <c r="M185" s="81"/>
      <c r="N185" s="84"/>
      <c r="O185" s="73"/>
      <c r="P185" s="85"/>
      <c r="Q185" s="71"/>
      <c r="R185" s="79"/>
      <c r="S185" s="91"/>
      <c r="T185" s="79"/>
      <c r="U185" s="79"/>
    </row>
    <row r="186" spans="1:21" x14ac:dyDescent="0.2">
      <c r="A186" s="73"/>
      <c r="B186" s="73"/>
      <c r="C186" s="73"/>
      <c r="D186" s="73"/>
      <c r="E186" s="73"/>
      <c r="F186" s="73"/>
      <c r="G186" s="80"/>
      <c r="H186" s="82"/>
      <c r="I186" s="81"/>
      <c r="J186" s="81"/>
      <c r="K186" s="82"/>
      <c r="L186" s="78"/>
      <c r="M186" s="81"/>
      <c r="N186" s="84"/>
      <c r="O186" s="73"/>
      <c r="P186" s="85"/>
      <c r="Q186" s="71"/>
      <c r="R186" s="79"/>
      <c r="S186" s="91"/>
      <c r="T186" s="79"/>
      <c r="U186" s="79"/>
    </row>
    <row r="187" spans="1:21" x14ac:dyDescent="0.2">
      <c r="A187" s="73"/>
      <c r="B187" s="73"/>
      <c r="C187" s="73"/>
      <c r="D187" s="73"/>
      <c r="E187" s="73"/>
      <c r="F187" s="73"/>
      <c r="G187" s="80"/>
      <c r="H187" s="82"/>
      <c r="I187" s="81"/>
      <c r="J187" s="81"/>
      <c r="K187" s="82"/>
      <c r="L187" s="78"/>
      <c r="M187" s="81"/>
      <c r="N187" s="84"/>
      <c r="O187" s="73"/>
      <c r="P187" s="85"/>
      <c r="Q187" s="71"/>
      <c r="R187" s="79"/>
      <c r="S187" s="91"/>
      <c r="T187" s="79"/>
      <c r="U187" s="79"/>
    </row>
    <row r="188" spans="1:21" x14ac:dyDescent="0.2">
      <c r="A188" s="73"/>
      <c r="B188" s="73"/>
      <c r="C188" s="73"/>
      <c r="D188" s="73"/>
      <c r="E188" s="73"/>
      <c r="F188" s="73"/>
      <c r="G188" s="80"/>
      <c r="H188" s="82"/>
      <c r="I188" s="81"/>
      <c r="J188" s="81"/>
      <c r="K188" s="82"/>
      <c r="L188" s="78"/>
      <c r="M188" s="81"/>
      <c r="N188" s="84"/>
      <c r="O188" s="73"/>
      <c r="P188" s="85"/>
      <c r="Q188" s="71"/>
      <c r="R188" s="79"/>
      <c r="S188" s="91"/>
      <c r="T188" s="79"/>
      <c r="U188" s="79"/>
    </row>
    <row r="189" spans="1:21" x14ac:dyDescent="0.2">
      <c r="A189" s="73"/>
      <c r="B189" s="73"/>
      <c r="C189" s="73"/>
      <c r="D189" s="73"/>
      <c r="E189" s="73"/>
      <c r="F189" s="73"/>
      <c r="G189" s="80"/>
      <c r="H189" s="82"/>
      <c r="I189" s="81"/>
      <c r="J189" s="81"/>
      <c r="K189" s="82"/>
      <c r="L189" s="78"/>
      <c r="M189" s="81"/>
      <c r="N189" s="84"/>
      <c r="O189" s="73"/>
      <c r="P189" s="85"/>
      <c r="Q189" s="71"/>
      <c r="R189" s="79"/>
      <c r="S189" s="91"/>
      <c r="T189" s="79"/>
      <c r="U189" s="79"/>
    </row>
    <row r="190" spans="1:21" x14ac:dyDescent="0.2">
      <c r="A190" s="73"/>
      <c r="B190" s="73"/>
      <c r="C190" s="73"/>
      <c r="D190" s="73"/>
      <c r="E190" s="73"/>
      <c r="F190" s="73"/>
      <c r="G190" s="80"/>
      <c r="H190" s="82"/>
      <c r="I190" s="81"/>
      <c r="J190" s="81"/>
      <c r="K190" s="82"/>
      <c r="L190" s="78"/>
      <c r="M190" s="81"/>
      <c r="N190" s="84"/>
      <c r="O190" s="73"/>
      <c r="P190" s="85"/>
      <c r="Q190" s="71"/>
      <c r="R190" s="79"/>
      <c r="S190" s="91"/>
      <c r="T190" s="79"/>
      <c r="U190" s="79"/>
    </row>
    <row r="191" spans="1:21" x14ac:dyDescent="0.2">
      <c r="A191" s="73"/>
      <c r="B191" s="73"/>
      <c r="C191" s="73"/>
      <c r="D191" s="73"/>
      <c r="E191" s="73"/>
      <c r="F191" s="73"/>
      <c r="G191" s="80"/>
      <c r="H191" s="82"/>
      <c r="I191" s="81"/>
      <c r="J191" s="81"/>
      <c r="K191" s="82"/>
      <c r="L191" s="78"/>
      <c r="M191" s="81"/>
      <c r="N191" s="84"/>
      <c r="O191" s="73"/>
      <c r="P191" s="85"/>
      <c r="Q191" s="71"/>
      <c r="R191" s="70"/>
      <c r="S191" s="91"/>
      <c r="T191" s="79"/>
      <c r="U191" s="79"/>
    </row>
    <row r="192" spans="1:21" x14ac:dyDescent="0.2">
      <c r="A192" s="73"/>
      <c r="B192" s="73"/>
      <c r="C192" s="73"/>
      <c r="D192" s="73"/>
      <c r="E192" s="73"/>
      <c r="F192" s="73"/>
      <c r="G192" s="80"/>
      <c r="H192" s="82"/>
      <c r="I192" s="81"/>
      <c r="J192" s="81"/>
      <c r="K192" s="82"/>
      <c r="L192" s="78"/>
      <c r="M192" s="81"/>
      <c r="N192" s="84"/>
      <c r="O192" s="73"/>
      <c r="P192" s="85"/>
      <c r="Q192" s="71"/>
      <c r="R192" s="79"/>
      <c r="S192" s="91"/>
      <c r="T192" s="79"/>
      <c r="U192" s="79"/>
    </row>
    <row r="193" spans="1:21" x14ac:dyDescent="0.2">
      <c r="A193" s="79"/>
      <c r="B193" s="73"/>
      <c r="C193" s="73"/>
      <c r="D193" s="73"/>
      <c r="E193" s="73"/>
      <c r="F193" s="73"/>
      <c r="G193" s="80"/>
      <c r="H193" s="82"/>
      <c r="I193" s="81"/>
      <c r="J193" s="81"/>
      <c r="K193" s="82"/>
      <c r="L193" s="78"/>
      <c r="M193" s="81"/>
      <c r="N193" s="84"/>
      <c r="O193" s="73"/>
      <c r="P193" s="85"/>
      <c r="Q193" s="71"/>
      <c r="R193" s="70"/>
      <c r="S193" s="91"/>
      <c r="T193" s="79"/>
      <c r="U193" s="79"/>
    </row>
    <row r="194" spans="1:21" x14ac:dyDescent="0.2">
      <c r="A194" s="73"/>
      <c r="B194" s="73"/>
      <c r="C194" s="73"/>
      <c r="D194" s="73"/>
      <c r="E194" s="73"/>
      <c r="F194" s="73"/>
      <c r="G194" s="80"/>
      <c r="H194" s="82"/>
      <c r="I194" s="81"/>
      <c r="J194" s="81"/>
      <c r="K194" s="82"/>
      <c r="L194" s="78"/>
      <c r="M194" s="81"/>
      <c r="N194" s="84"/>
      <c r="O194" s="73"/>
      <c r="P194" s="85"/>
      <c r="Q194" s="71"/>
      <c r="R194" s="79"/>
      <c r="S194" s="91"/>
      <c r="T194" s="79"/>
      <c r="U194" s="79"/>
    </row>
    <row r="195" spans="1:21" x14ac:dyDescent="0.2">
      <c r="A195" s="73"/>
      <c r="B195" s="73"/>
      <c r="C195" s="73"/>
      <c r="D195" s="73"/>
      <c r="E195" s="73"/>
      <c r="F195" s="73"/>
      <c r="G195" s="80"/>
      <c r="H195" s="82"/>
      <c r="I195" s="81"/>
      <c r="J195" s="81"/>
      <c r="K195" s="82"/>
      <c r="L195" s="78"/>
      <c r="M195" s="81"/>
      <c r="N195" s="84"/>
      <c r="O195" s="73"/>
      <c r="P195" s="85"/>
      <c r="Q195" s="71"/>
      <c r="R195" s="79"/>
      <c r="S195" s="91"/>
      <c r="T195" s="79"/>
      <c r="U195" s="79"/>
    </row>
    <row r="196" spans="1:21" x14ac:dyDescent="0.2">
      <c r="A196" s="73"/>
      <c r="B196" s="73"/>
      <c r="C196" s="73"/>
      <c r="D196" s="73"/>
      <c r="E196" s="73"/>
      <c r="F196" s="73"/>
      <c r="G196" s="80"/>
      <c r="H196" s="82"/>
      <c r="I196" s="81"/>
      <c r="J196" s="81"/>
      <c r="K196" s="82"/>
      <c r="L196" s="78"/>
      <c r="M196" s="81"/>
      <c r="N196" s="84"/>
      <c r="O196" s="73"/>
      <c r="P196" s="85"/>
      <c r="Q196" s="71"/>
      <c r="R196" s="79"/>
      <c r="S196" s="91"/>
      <c r="T196" s="79"/>
      <c r="U196" s="79"/>
    </row>
    <row r="197" spans="1:21" x14ac:dyDescent="0.2">
      <c r="A197" s="73"/>
      <c r="B197" s="73"/>
      <c r="C197" s="73"/>
      <c r="D197" s="73"/>
      <c r="E197" s="73"/>
      <c r="F197" s="73"/>
      <c r="G197" s="80"/>
      <c r="H197" s="82"/>
      <c r="I197" s="81"/>
      <c r="J197" s="81"/>
      <c r="K197" s="82"/>
      <c r="L197" s="78"/>
      <c r="M197" s="81"/>
      <c r="N197" s="84"/>
      <c r="O197" s="73"/>
      <c r="P197" s="85"/>
      <c r="Q197" s="71"/>
      <c r="R197" s="79"/>
      <c r="S197" s="91"/>
      <c r="T197" s="79"/>
      <c r="U197" s="79"/>
    </row>
    <row r="198" spans="1:21" x14ac:dyDescent="0.2">
      <c r="A198" s="73"/>
      <c r="B198" s="73"/>
      <c r="C198" s="73"/>
      <c r="D198" s="73"/>
      <c r="E198" s="73"/>
      <c r="F198" s="73"/>
      <c r="G198" s="80"/>
      <c r="H198" s="82"/>
      <c r="I198" s="81"/>
      <c r="J198" s="81"/>
      <c r="K198" s="82"/>
      <c r="L198" s="78"/>
      <c r="M198" s="81"/>
      <c r="N198" s="84"/>
      <c r="O198" s="73"/>
      <c r="P198" s="85"/>
      <c r="Q198" s="71"/>
      <c r="R198" s="70"/>
      <c r="S198" s="91"/>
      <c r="T198" s="79"/>
      <c r="U198" s="79"/>
    </row>
    <row r="199" spans="1:21" x14ac:dyDescent="0.2">
      <c r="A199" s="73"/>
      <c r="B199" s="73"/>
      <c r="C199" s="73"/>
      <c r="D199" s="73"/>
      <c r="E199" s="73"/>
      <c r="F199" s="73"/>
      <c r="G199" s="80"/>
      <c r="H199" s="82"/>
      <c r="I199" s="81"/>
      <c r="J199" s="81"/>
      <c r="K199" s="82"/>
      <c r="L199" s="78"/>
      <c r="M199" s="81"/>
      <c r="N199" s="84"/>
      <c r="O199" s="73"/>
      <c r="P199" s="85"/>
      <c r="Q199" s="71"/>
      <c r="R199" s="79"/>
      <c r="S199" s="91"/>
      <c r="T199" s="79"/>
      <c r="U199" s="79"/>
    </row>
    <row r="200" spans="1:21" x14ac:dyDescent="0.2">
      <c r="A200" s="73"/>
      <c r="B200" s="73"/>
      <c r="C200" s="73"/>
      <c r="D200" s="73"/>
      <c r="E200" s="73"/>
      <c r="F200" s="73"/>
      <c r="G200" s="80"/>
      <c r="H200" s="82"/>
      <c r="I200" s="81"/>
      <c r="J200" s="81"/>
      <c r="K200" s="82"/>
      <c r="L200" s="78"/>
      <c r="M200" s="81"/>
      <c r="N200" s="84"/>
      <c r="O200" s="73"/>
      <c r="P200" s="85"/>
      <c r="Q200" s="71"/>
      <c r="R200" s="79"/>
      <c r="S200" s="91"/>
      <c r="T200" s="79"/>
      <c r="U200" s="79"/>
    </row>
    <row r="201" spans="1:21" x14ac:dyDescent="0.2">
      <c r="A201" s="73"/>
      <c r="B201" s="73"/>
      <c r="C201" s="73"/>
      <c r="D201" s="73"/>
      <c r="E201" s="73"/>
      <c r="F201" s="73"/>
      <c r="G201" s="80"/>
      <c r="H201" s="82"/>
      <c r="I201" s="81"/>
      <c r="J201" s="81"/>
      <c r="K201" s="82"/>
      <c r="L201" s="78"/>
      <c r="M201" s="81"/>
      <c r="N201" s="84"/>
      <c r="O201" s="73"/>
      <c r="P201" s="85"/>
      <c r="Q201" s="71"/>
      <c r="R201" s="79"/>
      <c r="S201" s="91"/>
      <c r="T201" s="79"/>
      <c r="U201" s="79"/>
    </row>
    <row r="202" spans="1:21" x14ac:dyDescent="0.2">
      <c r="A202" s="73"/>
      <c r="B202" s="73"/>
      <c r="C202" s="73"/>
      <c r="D202" s="73"/>
      <c r="E202" s="73"/>
      <c r="F202" s="73"/>
      <c r="G202" s="80"/>
      <c r="H202" s="82"/>
      <c r="I202" s="81"/>
      <c r="J202" s="81"/>
      <c r="K202" s="82"/>
      <c r="L202" s="78"/>
      <c r="M202" s="81"/>
      <c r="N202" s="84"/>
      <c r="O202" s="73"/>
      <c r="P202" s="85"/>
      <c r="Q202" s="71"/>
      <c r="R202" s="79"/>
      <c r="S202" s="91"/>
      <c r="T202" s="79"/>
      <c r="U202" s="79"/>
    </row>
    <row r="203" spans="1:21" x14ac:dyDescent="0.2">
      <c r="A203" s="73"/>
      <c r="B203" s="73"/>
      <c r="C203" s="73"/>
      <c r="D203" s="73"/>
      <c r="E203" s="73"/>
      <c r="F203" s="73"/>
      <c r="G203" s="80"/>
      <c r="H203" s="82"/>
      <c r="I203" s="81"/>
      <c r="J203" s="81"/>
      <c r="K203" s="82"/>
      <c r="L203" s="78"/>
      <c r="M203" s="81"/>
      <c r="N203" s="84"/>
      <c r="O203" s="73"/>
      <c r="P203" s="85"/>
      <c r="Q203" s="71"/>
      <c r="R203" s="79"/>
      <c r="S203" s="91"/>
      <c r="T203" s="79"/>
      <c r="U203" s="79"/>
    </row>
    <row r="204" spans="1:21" x14ac:dyDescent="0.2">
      <c r="A204" s="73"/>
      <c r="B204" s="73"/>
      <c r="C204" s="73"/>
      <c r="D204" s="73"/>
      <c r="E204" s="73"/>
      <c r="F204" s="73"/>
      <c r="G204" s="83"/>
      <c r="H204" s="82"/>
      <c r="I204" s="81"/>
      <c r="J204" s="81"/>
      <c r="K204" s="82"/>
      <c r="L204" s="86"/>
      <c r="M204" s="81"/>
      <c r="N204" s="84"/>
      <c r="O204" s="73"/>
      <c r="P204" s="85"/>
      <c r="Q204" s="70"/>
      <c r="R204" s="79"/>
      <c r="S204" s="79"/>
      <c r="T204" s="79"/>
      <c r="U204" s="79"/>
    </row>
    <row r="205" spans="1:21" x14ac:dyDescent="0.2">
      <c r="A205" s="73"/>
      <c r="B205" s="73"/>
      <c r="C205" s="73"/>
      <c r="D205" s="73"/>
      <c r="E205" s="73"/>
      <c r="F205" s="73"/>
      <c r="G205" s="80"/>
      <c r="H205" s="82"/>
      <c r="I205" s="81"/>
      <c r="J205" s="81"/>
      <c r="K205" s="82"/>
      <c r="L205" s="78"/>
      <c r="M205" s="81"/>
      <c r="N205" s="84"/>
      <c r="O205" s="73"/>
      <c r="P205" s="85"/>
      <c r="Q205" s="71"/>
      <c r="R205" s="79"/>
      <c r="S205" s="79"/>
      <c r="T205" s="79"/>
      <c r="U205" s="79"/>
    </row>
    <row r="206" spans="1:21" x14ac:dyDescent="0.2">
      <c r="A206" s="73"/>
      <c r="B206" s="73"/>
      <c r="C206" s="73"/>
      <c r="D206" s="73"/>
      <c r="E206" s="73"/>
      <c r="F206" s="73"/>
      <c r="G206" s="80"/>
      <c r="H206" s="82"/>
      <c r="I206" s="81"/>
      <c r="J206" s="81"/>
      <c r="K206" s="82"/>
      <c r="L206" s="78"/>
      <c r="M206" s="81"/>
      <c r="N206" s="84"/>
      <c r="O206" s="73"/>
      <c r="P206" s="85"/>
      <c r="Q206" s="71"/>
      <c r="R206" s="79"/>
      <c r="S206" s="79"/>
      <c r="T206" s="79"/>
      <c r="U206" s="79"/>
    </row>
    <row r="207" spans="1:21" x14ac:dyDescent="0.2">
      <c r="A207" s="73"/>
      <c r="B207" s="73"/>
      <c r="C207" s="73"/>
      <c r="D207" s="73"/>
      <c r="E207" s="73"/>
      <c r="F207" s="73"/>
      <c r="G207" s="80"/>
      <c r="H207" s="82"/>
      <c r="I207" s="81"/>
      <c r="J207" s="81"/>
      <c r="K207" s="82"/>
      <c r="L207" s="78"/>
      <c r="M207" s="81"/>
      <c r="N207" s="84"/>
      <c r="O207" s="73"/>
      <c r="P207" s="85"/>
      <c r="Q207" s="71"/>
      <c r="R207" s="79"/>
      <c r="S207" s="79"/>
      <c r="T207" s="79"/>
      <c r="U207" s="79"/>
    </row>
    <row r="208" spans="1:21" x14ac:dyDescent="0.2">
      <c r="A208" s="73"/>
      <c r="B208" s="73"/>
      <c r="C208" s="73"/>
      <c r="D208" s="73"/>
      <c r="E208" s="73"/>
      <c r="F208" s="73"/>
      <c r="G208" s="80"/>
      <c r="H208" s="82"/>
      <c r="I208" s="81"/>
      <c r="J208" s="81"/>
      <c r="K208" s="82"/>
      <c r="L208" s="78"/>
      <c r="M208" s="81"/>
      <c r="N208" s="84"/>
      <c r="O208" s="73"/>
      <c r="P208" s="85"/>
      <c r="Q208" s="71"/>
      <c r="R208" s="79"/>
      <c r="S208" s="79"/>
      <c r="T208" s="79"/>
      <c r="U208" s="79"/>
    </row>
    <row r="209" spans="1:21" x14ac:dyDescent="0.2">
      <c r="A209" s="73"/>
      <c r="B209" s="73"/>
      <c r="C209" s="73"/>
      <c r="D209" s="73"/>
      <c r="E209" s="73"/>
      <c r="F209" s="73"/>
      <c r="G209" s="80"/>
      <c r="H209" s="82"/>
      <c r="I209" s="81"/>
      <c r="J209" s="81"/>
      <c r="K209" s="82"/>
      <c r="L209" s="78"/>
      <c r="M209" s="81"/>
      <c r="N209" s="84"/>
      <c r="O209" s="73"/>
      <c r="P209" s="85"/>
      <c r="Q209" s="71"/>
      <c r="R209" s="79"/>
      <c r="S209" s="79"/>
      <c r="T209" s="79"/>
      <c r="U209" s="79"/>
    </row>
    <row r="210" spans="1:21" x14ac:dyDescent="0.2">
      <c r="A210" s="73"/>
      <c r="B210" s="73"/>
      <c r="C210" s="73"/>
      <c r="D210" s="73"/>
      <c r="E210" s="73"/>
      <c r="F210" s="73"/>
      <c r="G210" s="80"/>
      <c r="H210" s="82"/>
      <c r="I210" s="81"/>
      <c r="J210" s="81"/>
      <c r="K210" s="82"/>
      <c r="L210" s="78"/>
      <c r="M210" s="81"/>
      <c r="N210" s="84"/>
      <c r="O210" s="73"/>
      <c r="P210" s="85"/>
      <c r="Q210" s="71"/>
      <c r="R210" s="79"/>
      <c r="S210" s="79"/>
      <c r="T210" s="79"/>
      <c r="U210" s="79"/>
    </row>
    <row r="211" spans="1:21" x14ac:dyDescent="0.2">
      <c r="A211" s="73"/>
      <c r="B211" s="73"/>
      <c r="C211" s="73"/>
      <c r="D211" s="73"/>
      <c r="E211" s="73"/>
      <c r="F211" s="73"/>
      <c r="G211" s="80"/>
      <c r="H211" s="82"/>
      <c r="I211" s="81"/>
      <c r="J211" s="81"/>
      <c r="K211" s="82"/>
      <c r="L211" s="78"/>
      <c r="M211" s="81"/>
      <c r="N211" s="84"/>
      <c r="O211" s="73"/>
      <c r="P211" s="85"/>
      <c r="Q211" s="71"/>
      <c r="R211" s="79"/>
      <c r="S211" s="79"/>
      <c r="T211" s="79"/>
      <c r="U211" s="79"/>
    </row>
    <row r="212" spans="1:21" x14ac:dyDescent="0.2">
      <c r="A212" s="73"/>
      <c r="B212" s="73"/>
      <c r="C212" s="73"/>
      <c r="D212" s="73"/>
      <c r="E212" s="73"/>
      <c r="F212" s="73"/>
      <c r="G212" s="89"/>
      <c r="H212" s="82"/>
      <c r="I212" s="81"/>
      <c r="J212" s="81"/>
      <c r="K212" s="82"/>
      <c r="L212" s="78"/>
      <c r="M212" s="81"/>
      <c r="N212" s="84"/>
      <c r="O212" s="73"/>
      <c r="P212" s="85"/>
      <c r="Q212" s="71"/>
      <c r="R212" s="79"/>
      <c r="S212" s="79"/>
      <c r="T212" s="79"/>
      <c r="U212" s="79"/>
    </row>
    <row r="213" spans="1:21" x14ac:dyDescent="0.2">
      <c r="A213" s="73"/>
      <c r="B213" s="73"/>
      <c r="C213" s="73"/>
      <c r="D213" s="73"/>
      <c r="E213" s="73"/>
      <c r="F213" s="73"/>
      <c r="G213" s="80"/>
      <c r="H213" s="82"/>
      <c r="I213" s="81"/>
      <c r="J213" s="81"/>
      <c r="K213" s="82"/>
      <c r="L213" s="78"/>
      <c r="M213" s="81"/>
      <c r="N213" s="84"/>
      <c r="O213" s="73"/>
      <c r="P213" s="85"/>
      <c r="Q213" s="71"/>
      <c r="R213" s="79"/>
      <c r="S213" s="79"/>
      <c r="T213" s="79"/>
      <c r="U213" s="79"/>
    </row>
    <row r="214" spans="1:21" x14ac:dyDescent="0.2">
      <c r="A214" s="73"/>
      <c r="B214" s="73"/>
      <c r="C214" s="73"/>
      <c r="D214" s="73"/>
      <c r="E214" s="73"/>
      <c r="F214" s="73"/>
      <c r="G214" s="80"/>
      <c r="H214" s="82"/>
      <c r="I214" s="81"/>
      <c r="J214" s="81"/>
      <c r="K214" s="82"/>
      <c r="L214" s="78"/>
      <c r="M214" s="81"/>
      <c r="N214" s="84"/>
      <c r="O214" s="73"/>
      <c r="P214" s="85"/>
      <c r="Q214" s="71"/>
      <c r="R214" s="79"/>
      <c r="S214" s="79"/>
      <c r="T214" s="79"/>
      <c r="U214" s="79"/>
    </row>
    <row r="215" spans="1:21" x14ac:dyDescent="0.2">
      <c r="A215" s="73"/>
      <c r="B215" s="73"/>
      <c r="C215" s="73"/>
      <c r="D215" s="73"/>
      <c r="E215" s="73"/>
      <c r="F215" s="73"/>
      <c r="G215" s="80"/>
      <c r="H215" s="82"/>
      <c r="I215" s="81"/>
      <c r="J215" s="81"/>
      <c r="K215" s="82"/>
      <c r="L215" s="78"/>
      <c r="M215" s="81"/>
      <c r="N215" s="84"/>
      <c r="O215" s="73"/>
      <c r="P215" s="85"/>
      <c r="Q215" s="71"/>
      <c r="R215" s="79"/>
      <c r="S215" s="79"/>
      <c r="T215" s="79"/>
      <c r="U215" s="79"/>
    </row>
    <row r="216" spans="1:21" x14ac:dyDescent="0.2">
      <c r="A216" s="73"/>
      <c r="B216" s="73"/>
      <c r="C216" s="73"/>
      <c r="D216" s="73"/>
      <c r="E216" s="73"/>
      <c r="F216" s="73"/>
      <c r="G216" s="80"/>
      <c r="H216" s="82"/>
      <c r="I216" s="81"/>
      <c r="J216" s="81"/>
      <c r="K216" s="82"/>
      <c r="L216" s="78"/>
      <c r="M216" s="81"/>
      <c r="N216" s="84"/>
      <c r="O216" s="73"/>
      <c r="P216" s="85"/>
      <c r="Q216" s="71"/>
      <c r="R216" s="79"/>
      <c r="S216" s="79"/>
      <c r="T216" s="79"/>
      <c r="U216" s="79"/>
    </row>
    <row r="217" spans="1:21" x14ac:dyDescent="0.2">
      <c r="A217" s="73"/>
      <c r="B217" s="73"/>
      <c r="C217" s="73"/>
      <c r="D217" s="73"/>
      <c r="E217" s="73"/>
      <c r="F217" s="73"/>
      <c r="G217" s="80"/>
      <c r="H217" s="82"/>
      <c r="I217" s="81"/>
      <c r="J217" s="81"/>
      <c r="K217" s="82"/>
      <c r="L217" s="78"/>
      <c r="M217" s="81"/>
      <c r="N217" s="84"/>
      <c r="O217" s="73"/>
      <c r="P217" s="85"/>
      <c r="Q217" s="71"/>
      <c r="R217" s="79"/>
      <c r="S217" s="79"/>
      <c r="T217" s="79"/>
      <c r="U217" s="79"/>
    </row>
    <row r="218" spans="1:21" x14ac:dyDescent="0.2">
      <c r="A218" s="73"/>
      <c r="B218" s="73"/>
      <c r="C218" s="73"/>
      <c r="D218" s="73"/>
      <c r="E218" s="73"/>
      <c r="F218" s="73"/>
      <c r="G218" s="80"/>
      <c r="H218" s="82"/>
      <c r="I218" s="81"/>
      <c r="J218" s="81"/>
      <c r="K218" s="82"/>
      <c r="L218" s="78"/>
      <c r="M218" s="81"/>
      <c r="N218" s="84"/>
      <c r="O218" s="73"/>
      <c r="P218" s="85"/>
      <c r="Q218" s="71"/>
      <c r="R218" s="79"/>
      <c r="S218" s="79"/>
      <c r="T218" s="79"/>
      <c r="U218" s="79"/>
    </row>
    <row r="219" spans="1:21" x14ac:dyDescent="0.2">
      <c r="A219" s="73"/>
      <c r="B219" s="73"/>
      <c r="C219" s="73"/>
      <c r="D219" s="73"/>
      <c r="E219" s="73"/>
      <c r="F219" s="73"/>
      <c r="G219" s="80"/>
      <c r="H219" s="82"/>
      <c r="I219" s="81"/>
      <c r="J219" s="81"/>
      <c r="K219" s="82"/>
      <c r="L219" s="78"/>
      <c r="M219" s="81"/>
      <c r="N219" s="84"/>
      <c r="O219" s="73"/>
      <c r="P219" s="85"/>
      <c r="Q219" s="71"/>
      <c r="R219" s="79"/>
      <c r="S219" s="79"/>
      <c r="T219" s="79"/>
      <c r="U219" s="79"/>
    </row>
    <row r="220" spans="1:21" x14ac:dyDescent="0.2">
      <c r="A220" s="73"/>
      <c r="B220" s="73"/>
      <c r="C220" s="73"/>
      <c r="D220" s="73"/>
      <c r="E220" s="73"/>
      <c r="F220" s="73"/>
      <c r="G220" s="80"/>
      <c r="H220" s="82"/>
      <c r="I220" s="81"/>
      <c r="J220" s="81"/>
      <c r="K220" s="82"/>
      <c r="L220" s="78"/>
      <c r="M220" s="81"/>
      <c r="N220" s="84"/>
      <c r="O220" s="73"/>
      <c r="P220" s="85"/>
      <c r="Q220" s="71"/>
      <c r="R220" s="79"/>
      <c r="S220" s="79"/>
      <c r="T220" s="79"/>
      <c r="U220" s="79"/>
    </row>
    <row r="221" spans="1:21" x14ac:dyDescent="0.2">
      <c r="A221" s="73"/>
      <c r="B221" s="73"/>
      <c r="C221" s="73"/>
      <c r="D221" s="73"/>
      <c r="E221" s="73"/>
      <c r="F221" s="73"/>
      <c r="G221" s="88"/>
      <c r="H221" s="82"/>
      <c r="I221" s="81"/>
      <c r="J221" s="81"/>
      <c r="K221" s="82"/>
      <c r="L221" s="78"/>
      <c r="M221" s="81"/>
      <c r="N221" s="84"/>
      <c r="O221" s="73"/>
      <c r="P221" s="85"/>
      <c r="Q221" s="71"/>
      <c r="R221" s="79"/>
      <c r="S221" s="79"/>
      <c r="T221" s="79"/>
      <c r="U221" s="79"/>
    </row>
    <row r="222" spans="1:21" x14ac:dyDescent="0.2">
      <c r="A222" s="73"/>
      <c r="B222" s="73"/>
      <c r="C222" s="73"/>
      <c r="D222" s="73"/>
      <c r="E222" s="73"/>
      <c r="F222" s="73"/>
      <c r="G222" s="80"/>
      <c r="H222" s="82"/>
      <c r="I222" s="81"/>
      <c r="J222" s="81"/>
      <c r="K222" s="82"/>
      <c r="L222" s="78"/>
      <c r="M222" s="81"/>
      <c r="N222" s="84"/>
      <c r="O222" s="73"/>
      <c r="P222" s="85"/>
      <c r="Q222" s="71"/>
      <c r="R222" s="79"/>
      <c r="S222" s="79"/>
      <c r="T222" s="79"/>
      <c r="U222" s="79"/>
    </row>
    <row r="223" spans="1:21" x14ac:dyDescent="0.2">
      <c r="A223" s="73"/>
      <c r="B223" s="73"/>
      <c r="C223" s="73"/>
      <c r="D223" s="73"/>
      <c r="E223" s="73"/>
      <c r="F223" s="73"/>
      <c r="G223" s="80"/>
      <c r="H223" s="82"/>
      <c r="I223" s="81"/>
      <c r="J223" s="81"/>
      <c r="K223" s="82"/>
      <c r="L223" s="78"/>
      <c r="M223" s="81"/>
      <c r="N223" s="84"/>
      <c r="O223" s="73"/>
      <c r="P223" s="85"/>
      <c r="Q223" s="71"/>
      <c r="R223" s="79"/>
      <c r="S223" s="79"/>
      <c r="T223" s="79"/>
      <c r="U223" s="79"/>
    </row>
    <row r="224" spans="1:21" x14ac:dyDescent="0.2">
      <c r="A224" s="73"/>
      <c r="B224" s="73"/>
      <c r="C224" s="73"/>
      <c r="D224" s="73"/>
      <c r="E224" s="73"/>
      <c r="F224" s="73"/>
      <c r="G224" s="80"/>
      <c r="H224" s="82"/>
      <c r="I224" s="81"/>
      <c r="J224" s="81"/>
      <c r="K224" s="82"/>
      <c r="L224" s="78"/>
      <c r="M224" s="81"/>
      <c r="N224" s="84"/>
      <c r="O224" s="73"/>
      <c r="P224" s="85"/>
      <c r="Q224" s="71"/>
      <c r="R224" s="79"/>
      <c r="S224" s="79"/>
      <c r="T224" s="79"/>
      <c r="U224" s="79"/>
    </row>
    <row r="225" spans="1:21" x14ac:dyDescent="0.2">
      <c r="A225" s="73"/>
      <c r="B225" s="73"/>
      <c r="C225" s="73"/>
      <c r="D225" s="73"/>
      <c r="E225" s="73"/>
      <c r="F225" s="73"/>
      <c r="G225" s="80"/>
      <c r="H225" s="82"/>
      <c r="I225" s="81"/>
      <c r="J225" s="81"/>
      <c r="K225" s="82"/>
      <c r="L225" s="78"/>
      <c r="M225" s="81"/>
      <c r="N225" s="84"/>
      <c r="O225" s="73"/>
      <c r="P225" s="85"/>
      <c r="Q225" s="71"/>
      <c r="R225" s="79"/>
      <c r="S225" s="79"/>
      <c r="T225" s="79"/>
      <c r="U225" s="79"/>
    </row>
    <row r="226" spans="1:21" x14ac:dyDescent="0.2">
      <c r="A226" s="73"/>
      <c r="B226" s="73"/>
      <c r="C226" s="73"/>
      <c r="D226" s="73"/>
      <c r="E226" s="73"/>
      <c r="F226" s="73"/>
      <c r="G226" s="80"/>
      <c r="H226" s="82"/>
      <c r="I226" s="81"/>
      <c r="J226" s="81"/>
      <c r="K226" s="82"/>
      <c r="L226" s="78"/>
      <c r="M226" s="81"/>
      <c r="N226" s="84"/>
      <c r="O226" s="73"/>
      <c r="P226" s="85"/>
      <c r="Q226" s="71"/>
      <c r="R226" s="79"/>
      <c r="S226" s="79"/>
      <c r="T226" s="79"/>
      <c r="U226" s="79"/>
    </row>
    <row r="227" spans="1:21" x14ac:dyDescent="0.2">
      <c r="A227" s="119"/>
      <c r="B227" s="108"/>
      <c r="C227" s="73"/>
      <c r="D227" s="73"/>
      <c r="E227" s="73"/>
      <c r="F227" s="73"/>
      <c r="G227" s="80"/>
      <c r="H227" s="117"/>
      <c r="I227" s="81"/>
      <c r="J227" s="81"/>
      <c r="K227" s="117"/>
      <c r="L227" s="78"/>
      <c r="M227" s="81"/>
      <c r="N227" s="84"/>
      <c r="O227" s="73"/>
      <c r="P227" s="85"/>
      <c r="Q227" s="71"/>
      <c r="R227" s="79"/>
      <c r="S227" s="79"/>
      <c r="T227" s="79"/>
      <c r="U227" s="79"/>
    </row>
    <row r="228" spans="1:21" x14ac:dyDescent="0.2">
      <c r="A228" s="73"/>
      <c r="B228" s="73"/>
      <c r="C228" s="73"/>
      <c r="D228" s="73"/>
      <c r="E228" s="73"/>
      <c r="F228" s="73"/>
      <c r="G228" s="80"/>
      <c r="H228" s="82"/>
      <c r="I228" s="81"/>
      <c r="J228" s="81"/>
      <c r="K228" s="82"/>
      <c r="L228" s="78"/>
      <c r="M228" s="81"/>
      <c r="N228" s="84"/>
      <c r="O228" s="73"/>
      <c r="P228" s="85"/>
      <c r="Q228" s="71"/>
      <c r="R228" s="79"/>
      <c r="S228" s="79"/>
      <c r="T228" s="79"/>
      <c r="U228" s="79"/>
    </row>
    <row r="229" spans="1:21" x14ac:dyDescent="0.2">
      <c r="A229" s="119"/>
      <c r="B229" s="73"/>
      <c r="C229" s="73"/>
      <c r="D229" s="73"/>
      <c r="E229" s="73"/>
      <c r="F229" s="73"/>
      <c r="G229" s="80"/>
      <c r="H229" s="117"/>
      <c r="I229" s="81"/>
      <c r="J229" s="81"/>
      <c r="K229" s="117"/>
      <c r="L229" s="78"/>
      <c r="M229" s="81"/>
      <c r="N229" s="84"/>
      <c r="O229" s="73"/>
      <c r="P229" s="85"/>
      <c r="Q229" s="71"/>
      <c r="R229" s="79"/>
      <c r="S229" s="79"/>
      <c r="T229" s="79"/>
      <c r="U229" s="79"/>
    </row>
    <row r="230" spans="1:21" x14ac:dyDescent="0.2">
      <c r="A230" s="73"/>
      <c r="B230" s="73"/>
      <c r="C230" s="73"/>
      <c r="D230" s="73"/>
      <c r="E230" s="73"/>
      <c r="F230" s="73"/>
      <c r="G230" s="80"/>
      <c r="H230" s="82"/>
      <c r="I230" s="81"/>
      <c r="J230" s="81"/>
      <c r="K230" s="82"/>
      <c r="L230" s="78"/>
      <c r="M230" s="81"/>
      <c r="N230" s="84"/>
      <c r="O230" s="73"/>
      <c r="P230" s="85"/>
      <c r="Q230" s="71"/>
      <c r="R230" s="79"/>
      <c r="S230" s="79"/>
      <c r="T230" s="79"/>
      <c r="U230" s="79"/>
    </row>
    <row r="231" spans="1:21" x14ac:dyDescent="0.2">
      <c r="A231" s="73"/>
      <c r="B231" s="73"/>
      <c r="C231" s="73"/>
      <c r="D231" s="73"/>
      <c r="E231" s="73"/>
      <c r="F231" s="73"/>
      <c r="G231" s="80"/>
      <c r="H231" s="82"/>
      <c r="I231" s="81"/>
      <c r="J231" s="81"/>
      <c r="K231" s="82"/>
      <c r="L231" s="86"/>
      <c r="M231" s="81"/>
      <c r="N231" s="84"/>
      <c r="O231" s="73"/>
      <c r="P231" s="85"/>
      <c r="Q231" s="71"/>
      <c r="R231" s="79"/>
      <c r="S231" s="79"/>
      <c r="T231" s="79"/>
      <c r="U231" s="79"/>
    </row>
    <row r="232" spans="1:21" x14ac:dyDescent="0.2">
      <c r="A232" s="73"/>
      <c r="B232" s="73"/>
      <c r="C232" s="73"/>
      <c r="D232" s="73"/>
      <c r="E232" s="73"/>
      <c r="F232" s="73"/>
      <c r="G232" s="80"/>
      <c r="H232" s="82"/>
      <c r="I232" s="81"/>
      <c r="J232" s="81"/>
      <c r="K232" s="82"/>
      <c r="L232" s="78"/>
      <c r="M232" s="81"/>
      <c r="N232" s="84"/>
      <c r="O232" s="73"/>
      <c r="P232" s="85"/>
      <c r="Q232" s="71"/>
      <c r="R232" s="79"/>
      <c r="S232" s="79"/>
      <c r="T232" s="79"/>
      <c r="U232" s="79"/>
    </row>
    <row r="233" spans="1:21" x14ac:dyDescent="0.2">
      <c r="A233" s="73"/>
      <c r="B233" s="73"/>
      <c r="C233" s="73"/>
      <c r="D233" s="73"/>
      <c r="E233" s="73"/>
      <c r="F233" s="73"/>
      <c r="G233" s="80"/>
      <c r="H233" s="82"/>
      <c r="I233" s="81"/>
      <c r="J233" s="81"/>
      <c r="K233" s="82"/>
      <c r="L233" s="78"/>
      <c r="M233" s="81"/>
      <c r="N233" s="84"/>
      <c r="O233" s="73"/>
      <c r="P233" s="85"/>
      <c r="Q233" s="71"/>
      <c r="R233" s="79"/>
      <c r="S233" s="79"/>
      <c r="T233" s="79"/>
      <c r="U233" s="79"/>
    </row>
    <row r="234" spans="1:21" x14ac:dyDescent="0.2">
      <c r="A234" s="73"/>
      <c r="B234" s="73"/>
      <c r="C234" s="73"/>
      <c r="D234" s="73"/>
      <c r="E234" s="73"/>
      <c r="F234" s="73"/>
      <c r="G234" s="88"/>
      <c r="H234" s="82"/>
      <c r="I234" s="81"/>
      <c r="J234" s="81"/>
      <c r="K234" s="82"/>
      <c r="L234" s="78"/>
      <c r="M234" s="81"/>
      <c r="N234" s="84"/>
      <c r="O234" s="73"/>
      <c r="P234" s="85"/>
      <c r="Q234" s="71"/>
      <c r="R234" s="79"/>
      <c r="S234" s="79"/>
      <c r="T234" s="79"/>
      <c r="U234" s="79"/>
    </row>
    <row r="235" spans="1:21" x14ac:dyDescent="0.2">
      <c r="A235" s="73"/>
      <c r="B235" s="73"/>
      <c r="C235" s="73"/>
      <c r="D235" s="73"/>
      <c r="E235" s="73"/>
      <c r="F235" s="73"/>
      <c r="G235" s="88"/>
      <c r="H235" s="82"/>
      <c r="I235" s="81"/>
      <c r="J235" s="81"/>
      <c r="K235" s="82"/>
      <c r="L235" s="86"/>
      <c r="M235" s="81"/>
      <c r="N235" s="84"/>
      <c r="O235" s="73"/>
      <c r="P235" s="85"/>
      <c r="Q235" s="70"/>
      <c r="R235" s="79"/>
      <c r="S235" s="79"/>
      <c r="T235" s="79"/>
      <c r="U235" s="79"/>
    </row>
    <row r="236" spans="1:21" x14ac:dyDescent="0.2">
      <c r="A236" s="73"/>
      <c r="B236" s="73"/>
      <c r="C236" s="73"/>
      <c r="D236" s="73"/>
      <c r="E236" s="73"/>
      <c r="F236" s="73"/>
      <c r="G236" s="80"/>
      <c r="H236" s="82"/>
      <c r="I236" s="81"/>
      <c r="J236" s="81"/>
      <c r="K236" s="82"/>
      <c r="L236" s="78"/>
      <c r="M236" s="81"/>
      <c r="N236" s="84"/>
      <c r="O236" s="73"/>
      <c r="P236" s="85"/>
      <c r="Q236" s="71"/>
      <c r="R236" s="79"/>
      <c r="S236" s="79"/>
      <c r="T236" s="79"/>
      <c r="U236" s="79"/>
    </row>
    <row r="237" spans="1:21" x14ac:dyDescent="0.2">
      <c r="A237" s="73"/>
      <c r="B237" s="73"/>
      <c r="C237" s="73"/>
      <c r="D237" s="73"/>
      <c r="E237" s="73"/>
      <c r="F237" s="73"/>
      <c r="G237" s="88"/>
      <c r="H237" s="82"/>
      <c r="I237" s="81"/>
      <c r="J237" s="81"/>
      <c r="K237" s="82"/>
      <c r="L237" s="78"/>
      <c r="M237" s="81"/>
      <c r="N237" s="84"/>
      <c r="O237" s="73"/>
      <c r="P237" s="85"/>
      <c r="Q237" s="71"/>
      <c r="R237" s="79"/>
      <c r="S237" s="79"/>
      <c r="T237" s="79"/>
      <c r="U237" s="79"/>
    </row>
    <row r="238" spans="1:21" x14ac:dyDescent="0.2">
      <c r="A238" s="73"/>
      <c r="B238" s="73"/>
      <c r="C238" s="73"/>
      <c r="D238" s="73"/>
      <c r="E238" s="73"/>
      <c r="F238" s="73"/>
      <c r="G238" s="88"/>
      <c r="H238" s="82"/>
      <c r="I238" s="81"/>
      <c r="J238" s="81"/>
      <c r="K238" s="82"/>
      <c r="L238" s="78"/>
      <c r="M238" s="81"/>
      <c r="N238" s="84"/>
      <c r="O238" s="73"/>
      <c r="P238" s="85"/>
      <c r="Q238" s="71"/>
      <c r="R238" s="79"/>
      <c r="S238" s="79"/>
      <c r="T238" s="79"/>
      <c r="U238" s="79"/>
    </row>
    <row r="239" spans="1:21" x14ac:dyDescent="0.2">
      <c r="A239" s="73"/>
      <c r="B239" s="73"/>
      <c r="C239" s="73"/>
      <c r="D239" s="73"/>
      <c r="E239" s="73"/>
      <c r="F239" s="73"/>
      <c r="G239" s="88"/>
      <c r="H239" s="82"/>
      <c r="I239" s="81"/>
      <c r="J239" s="81"/>
      <c r="K239" s="82"/>
      <c r="L239" s="78"/>
      <c r="M239" s="81"/>
      <c r="N239" s="84"/>
      <c r="O239" s="73"/>
      <c r="P239" s="85"/>
      <c r="Q239" s="71"/>
      <c r="R239" s="79"/>
      <c r="S239" s="79"/>
      <c r="T239" s="79"/>
      <c r="U239" s="79"/>
    </row>
    <row r="240" spans="1:21" x14ac:dyDescent="0.2">
      <c r="A240" s="73"/>
      <c r="B240" s="73"/>
      <c r="C240" s="73"/>
      <c r="D240" s="73"/>
      <c r="E240" s="73"/>
      <c r="F240" s="73"/>
      <c r="G240" s="80"/>
      <c r="H240" s="82"/>
      <c r="I240" s="81"/>
      <c r="J240" s="81"/>
      <c r="K240" s="82"/>
      <c r="L240" s="78"/>
      <c r="M240" s="81"/>
      <c r="N240" s="84"/>
      <c r="O240" s="73"/>
      <c r="P240" s="85"/>
      <c r="Q240" s="71"/>
      <c r="R240" s="79"/>
      <c r="S240" s="79"/>
      <c r="T240" s="79"/>
      <c r="U240" s="79"/>
    </row>
    <row r="241" spans="1:21" x14ac:dyDescent="0.2">
      <c r="A241" s="73"/>
      <c r="B241" s="73"/>
      <c r="C241" s="73"/>
      <c r="D241" s="73"/>
      <c r="E241" s="73"/>
      <c r="F241" s="73"/>
      <c r="G241" s="80"/>
      <c r="H241" s="117"/>
      <c r="I241" s="81"/>
      <c r="J241" s="81"/>
      <c r="K241" s="117"/>
      <c r="L241" s="86"/>
      <c r="M241" s="81"/>
      <c r="N241" s="84"/>
      <c r="O241" s="73"/>
      <c r="P241" s="85"/>
      <c r="Q241" s="71"/>
      <c r="R241" s="79"/>
      <c r="S241" s="79"/>
      <c r="T241" s="79"/>
      <c r="U241" s="79"/>
    </row>
    <row r="242" spans="1:21" x14ac:dyDescent="0.2">
      <c r="A242" s="73"/>
      <c r="B242" s="73"/>
      <c r="C242" s="73"/>
      <c r="D242" s="73"/>
      <c r="E242" s="73"/>
      <c r="F242" s="73"/>
      <c r="G242" s="88"/>
      <c r="H242" s="82"/>
      <c r="I242" s="81"/>
      <c r="J242" s="81"/>
      <c r="K242" s="82"/>
      <c r="L242" s="78"/>
      <c r="M242" s="81"/>
      <c r="N242" s="84"/>
      <c r="O242" s="73"/>
      <c r="P242" s="85"/>
      <c r="Q242" s="71"/>
      <c r="R242" s="79"/>
      <c r="S242" s="79"/>
      <c r="T242" s="79"/>
      <c r="U242" s="79"/>
    </row>
    <row r="243" spans="1:21" x14ac:dyDescent="0.2">
      <c r="A243" s="73"/>
      <c r="B243" s="73"/>
      <c r="C243" s="73"/>
      <c r="D243" s="73"/>
      <c r="E243" s="73"/>
      <c r="F243" s="73"/>
      <c r="G243" s="80"/>
      <c r="H243" s="82"/>
      <c r="I243" s="81"/>
      <c r="J243" s="81"/>
      <c r="K243" s="82"/>
      <c r="L243" s="78"/>
      <c r="M243" s="81"/>
      <c r="N243" s="84"/>
      <c r="O243" s="73"/>
      <c r="P243" s="85"/>
      <c r="Q243" s="71"/>
      <c r="R243" s="79"/>
      <c r="S243" s="79"/>
      <c r="T243" s="79"/>
      <c r="U243" s="79"/>
    </row>
    <row r="244" spans="1:21" x14ac:dyDescent="0.2">
      <c r="A244" s="73"/>
      <c r="B244" s="73"/>
      <c r="C244" s="73"/>
      <c r="D244" s="73"/>
      <c r="E244" s="73"/>
      <c r="F244" s="73"/>
      <c r="G244" s="88"/>
      <c r="H244" s="82"/>
      <c r="I244" s="81"/>
      <c r="J244" s="81"/>
      <c r="K244" s="82"/>
      <c r="L244" s="78"/>
      <c r="M244" s="81"/>
      <c r="N244" s="84"/>
      <c r="O244" s="73"/>
      <c r="P244" s="85"/>
      <c r="Q244" s="71"/>
      <c r="R244" s="79"/>
      <c r="S244" s="79"/>
      <c r="T244" s="79"/>
      <c r="U244" s="79"/>
    </row>
    <row r="245" spans="1:21" x14ac:dyDescent="0.2">
      <c r="A245" s="73"/>
      <c r="B245" s="73"/>
      <c r="C245" s="73"/>
      <c r="D245" s="73"/>
      <c r="E245" s="73"/>
      <c r="F245" s="73"/>
      <c r="G245" s="80"/>
      <c r="H245" s="82"/>
      <c r="I245" s="81"/>
      <c r="J245" s="81"/>
      <c r="K245" s="82"/>
      <c r="L245" s="86"/>
      <c r="M245" s="81"/>
      <c r="N245" s="84"/>
      <c r="O245" s="73"/>
      <c r="P245" s="85"/>
      <c r="Q245" s="71"/>
      <c r="R245" s="79"/>
      <c r="S245" s="79"/>
      <c r="T245" s="79"/>
      <c r="U245" s="79"/>
    </row>
    <row r="246" spans="1:21" x14ac:dyDescent="0.2">
      <c r="A246" s="73"/>
      <c r="B246" s="73"/>
      <c r="C246" s="73"/>
      <c r="D246" s="73"/>
      <c r="E246" s="73"/>
      <c r="F246" s="73"/>
      <c r="G246" s="88"/>
      <c r="H246" s="82"/>
      <c r="I246" s="81"/>
      <c r="J246" s="81"/>
      <c r="K246" s="82"/>
      <c r="L246" s="86"/>
      <c r="M246" s="81"/>
      <c r="N246" s="84"/>
      <c r="O246" s="73"/>
      <c r="P246" s="85"/>
      <c r="Q246" s="71"/>
      <c r="R246" s="79"/>
      <c r="S246" s="79"/>
      <c r="T246" s="79"/>
      <c r="U246" s="79"/>
    </row>
    <row r="247" spans="1:21" x14ac:dyDescent="0.2">
      <c r="A247" s="73"/>
      <c r="B247" s="73"/>
      <c r="C247" s="73"/>
      <c r="D247" s="73"/>
      <c r="E247" s="73"/>
      <c r="F247" s="73"/>
      <c r="G247" s="80"/>
      <c r="H247" s="82"/>
      <c r="I247" s="81"/>
      <c r="J247" s="81"/>
      <c r="K247" s="82"/>
      <c r="L247" s="78"/>
      <c r="M247" s="81"/>
      <c r="N247" s="84"/>
      <c r="O247" s="73"/>
      <c r="P247" s="85"/>
      <c r="Q247" s="71"/>
      <c r="R247" s="79"/>
      <c r="S247" s="79"/>
      <c r="T247" s="79"/>
      <c r="U247" s="79"/>
    </row>
    <row r="248" spans="1:21" x14ac:dyDescent="0.2">
      <c r="A248" s="73"/>
      <c r="B248" s="73"/>
      <c r="C248" s="73"/>
      <c r="D248" s="73"/>
      <c r="E248" s="73"/>
      <c r="F248" s="73"/>
      <c r="G248" s="88"/>
      <c r="H248" s="82"/>
      <c r="I248" s="81"/>
      <c r="J248" s="81"/>
      <c r="K248" s="82"/>
      <c r="L248" s="78"/>
      <c r="M248" s="81"/>
      <c r="N248" s="84"/>
      <c r="O248" s="73"/>
      <c r="P248" s="85"/>
      <c r="Q248" s="71"/>
      <c r="R248" s="79"/>
      <c r="S248" s="79"/>
      <c r="T248" s="79"/>
      <c r="U248" s="79"/>
    </row>
    <row r="249" spans="1:21" x14ac:dyDescent="0.2">
      <c r="A249" s="73"/>
      <c r="B249" s="73"/>
      <c r="C249" s="73"/>
      <c r="D249" s="73"/>
      <c r="E249" s="73"/>
      <c r="F249" s="73"/>
      <c r="G249" s="80"/>
      <c r="H249" s="82"/>
      <c r="I249" s="81"/>
      <c r="J249" s="81"/>
      <c r="K249" s="82"/>
      <c r="L249" s="78"/>
      <c r="M249" s="81"/>
      <c r="N249" s="84"/>
      <c r="O249" s="73"/>
      <c r="P249" s="85"/>
      <c r="Q249" s="71"/>
      <c r="R249" s="79"/>
      <c r="S249" s="79"/>
      <c r="T249" s="79"/>
      <c r="U249" s="79"/>
    </row>
    <row r="250" spans="1:21" x14ac:dyDescent="0.2">
      <c r="A250" s="73"/>
      <c r="B250" s="73"/>
      <c r="C250" s="73"/>
      <c r="D250" s="73"/>
      <c r="E250" s="73"/>
      <c r="F250" s="73"/>
      <c r="G250" s="88"/>
      <c r="H250" s="82"/>
      <c r="I250" s="81"/>
      <c r="J250" s="81"/>
      <c r="K250" s="82"/>
      <c r="L250" s="78"/>
      <c r="M250" s="81"/>
      <c r="N250" s="84"/>
      <c r="O250" s="73"/>
      <c r="P250" s="85"/>
      <c r="Q250" s="71"/>
      <c r="R250" s="79"/>
      <c r="S250" s="79"/>
      <c r="T250" s="79"/>
      <c r="U250" s="79"/>
    </row>
    <row r="251" spans="1:21" x14ac:dyDescent="0.2">
      <c r="A251" s="73"/>
      <c r="B251" s="73"/>
      <c r="C251" s="73"/>
      <c r="D251" s="73"/>
      <c r="E251" s="73"/>
      <c r="F251" s="73"/>
      <c r="G251" s="80"/>
      <c r="H251" s="82"/>
      <c r="I251" s="81"/>
      <c r="J251" s="81"/>
      <c r="K251" s="82"/>
      <c r="L251" s="86"/>
      <c r="M251" s="81"/>
      <c r="N251" s="84"/>
      <c r="O251" s="73"/>
      <c r="P251" s="85"/>
      <c r="Q251" s="71"/>
      <c r="R251" s="79"/>
      <c r="S251" s="79"/>
      <c r="T251" s="79"/>
      <c r="U251" s="79"/>
    </row>
    <row r="252" spans="1:21" x14ac:dyDescent="0.2">
      <c r="A252" s="73"/>
      <c r="B252" s="73"/>
      <c r="C252" s="73"/>
      <c r="D252" s="73"/>
      <c r="E252" s="73"/>
      <c r="F252" s="73"/>
      <c r="G252" s="88"/>
      <c r="H252" s="82"/>
      <c r="I252" s="81"/>
      <c r="J252" s="81"/>
      <c r="K252" s="82"/>
      <c r="L252" s="78"/>
      <c r="M252" s="81"/>
      <c r="N252" s="84"/>
      <c r="O252" s="73"/>
      <c r="P252" s="85"/>
      <c r="Q252" s="71"/>
      <c r="R252" s="79"/>
      <c r="S252" s="79"/>
      <c r="T252" s="79"/>
      <c r="U252" s="79"/>
    </row>
    <row r="253" spans="1:21" x14ac:dyDescent="0.2">
      <c r="A253" s="73"/>
      <c r="B253" s="73"/>
      <c r="C253" s="73"/>
      <c r="D253" s="73"/>
      <c r="E253" s="73"/>
      <c r="F253" s="73"/>
      <c r="G253" s="80"/>
      <c r="H253" s="82"/>
      <c r="I253" s="81"/>
      <c r="J253" s="81"/>
      <c r="K253" s="82"/>
      <c r="L253" s="78"/>
      <c r="M253" s="81"/>
      <c r="N253" s="84"/>
      <c r="O253" s="73"/>
      <c r="P253" s="85"/>
      <c r="Q253" s="71"/>
      <c r="R253" s="79"/>
      <c r="S253" s="79"/>
      <c r="T253" s="79"/>
      <c r="U253" s="79"/>
    </row>
    <row r="254" spans="1:21" x14ac:dyDescent="0.2">
      <c r="A254" s="73"/>
      <c r="B254" s="73"/>
      <c r="C254" s="73"/>
      <c r="D254" s="73"/>
      <c r="E254" s="73"/>
      <c r="F254" s="73"/>
      <c r="G254" s="80"/>
      <c r="H254" s="82"/>
      <c r="I254" s="81"/>
      <c r="J254" s="81"/>
      <c r="K254" s="82"/>
      <c r="L254" s="78"/>
      <c r="M254" s="81"/>
      <c r="N254" s="84"/>
      <c r="O254" s="73"/>
      <c r="P254" s="85"/>
      <c r="Q254" s="71"/>
      <c r="R254" s="79"/>
      <c r="S254" s="79"/>
      <c r="T254" s="79"/>
      <c r="U254" s="79"/>
    </row>
    <row r="255" spans="1:21" x14ac:dyDescent="0.2">
      <c r="A255" s="73"/>
      <c r="B255" s="73"/>
      <c r="C255" s="73"/>
      <c r="D255" s="73"/>
      <c r="E255" s="73"/>
      <c r="F255" s="73"/>
      <c r="G255" s="80"/>
      <c r="H255" s="82"/>
      <c r="I255" s="81"/>
      <c r="J255" s="81"/>
      <c r="K255" s="82"/>
      <c r="L255" s="78"/>
      <c r="M255" s="81"/>
      <c r="N255" s="84"/>
      <c r="O255" s="73"/>
      <c r="P255" s="85"/>
      <c r="Q255" s="71"/>
      <c r="R255" s="79"/>
      <c r="S255" s="79"/>
      <c r="T255" s="79"/>
      <c r="U255" s="79"/>
    </row>
    <row r="256" spans="1:21" x14ac:dyDescent="0.2">
      <c r="A256" s="73"/>
      <c r="B256" s="73"/>
      <c r="C256" s="73"/>
      <c r="D256" s="73"/>
      <c r="E256" s="73"/>
      <c r="F256" s="73"/>
      <c r="G256" s="80"/>
      <c r="H256" s="82"/>
      <c r="I256" s="81"/>
      <c r="J256" s="81"/>
      <c r="K256" s="82"/>
      <c r="L256" s="78"/>
      <c r="M256" s="81"/>
      <c r="N256" s="84"/>
      <c r="O256" s="73"/>
      <c r="P256" s="85"/>
      <c r="Q256" s="71"/>
      <c r="R256" s="123"/>
      <c r="S256" s="79"/>
      <c r="T256" s="79"/>
      <c r="U256" s="79"/>
    </row>
    <row r="257" spans="1:21" x14ac:dyDescent="0.2">
      <c r="A257" s="73"/>
      <c r="B257" s="73"/>
      <c r="C257" s="73"/>
      <c r="D257" s="73"/>
      <c r="E257" s="73"/>
      <c r="F257" s="73"/>
      <c r="G257" s="80"/>
      <c r="H257" s="82"/>
      <c r="I257" s="81"/>
      <c r="J257" s="81"/>
      <c r="K257" s="82"/>
      <c r="L257" s="78"/>
      <c r="M257" s="81"/>
      <c r="N257" s="84"/>
      <c r="O257" s="73"/>
      <c r="P257" s="85"/>
      <c r="Q257" s="71"/>
      <c r="R257" s="79"/>
      <c r="S257" s="79"/>
      <c r="T257" s="79"/>
      <c r="U257" s="79"/>
    </row>
    <row r="258" spans="1:21" x14ac:dyDescent="0.2">
      <c r="A258" s="73"/>
      <c r="B258" s="73"/>
      <c r="C258" s="73"/>
      <c r="D258" s="73"/>
      <c r="E258" s="73"/>
      <c r="F258" s="73"/>
      <c r="G258" s="80"/>
      <c r="H258" s="82"/>
      <c r="I258" s="81"/>
      <c r="J258" s="81"/>
      <c r="K258" s="82"/>
      <c r="L258" s="78"/>
      <c r="M258" s="81"/>
      <c r="N258" s="84"/>
      <c r="O258" s="73"/>
      <c r="P258" s="85"/>
      <c r="Q258" s="71"/>
      <c r="R258" s="79"/>
      <c r="S258" s="79"/>
      <c r="T258" s="79"/>
      <c r="U258" s="79"/>
    </row>
    <row r="259" spans="1:21" x14ac:dyDescent="0.2">
      <c r="A259" s="73"/>
      <c r="B259" s="73"/>
      <c r="C259" s="73"/>
      <c r="D259" s="73"/>
      <c r="E259" s="73"/>
      <c r="F259" s="73"/>
      <c r="G259" s="80"/>
      <c r="H259" s="82"/>
      <c r="I259" s="81"/>
      <c r="J259" s="81"/>
      <c r="K259" s="82"/>
      <c r="L259" s="78"/>
      <c r="M259" s="81"/>
      <c r="N259" s="84"/>
      <c r="O259" s="73"/>
      <c r="P259" s="85"/>
      <c r="Q259" s="71"/>
      <c r="R259" s="79"/>
      <c r="S259" s="79"/>
      <c r="T259" s="79"/>
      <c r="U259" s="79"/>
    </row>
    <row r="260" spans="1:21" x14ac:dyDescent="0.2">
      <c r="A260" s="73"/>
      <c r="B260" s="73"/>
      <c r="C260" s="73"/>
      <c r="D260" s="73"/>
      <c r="E260" s="73"/>
      <c r="F260" s="73"/>
      <c r="G260" s="80"/>
      <c r="H260" s="117"/>
      <c r="I260" s="81"/>
      <c r="J260" s="81"/>
      <c r="K260" s="117"/>
      <c r="L260" s="78"/>
      <c r="M260" s="81"/>
      <c r="N260" s="84"/>
      <c r="O260" s="73"/>
      <c r="P260" s="85"/>
      <c r="Q260" s="71"/>
      <c r="R260" s="79"/>
      <c r="S260" s="79"/>
      <c r="T260" s="79"/>
      <c r="U260" s="79"/>
    </row>
    <row r="261" spans="1:21" x14ac:dyDescent="0.2">
      <c r="A261" s="73"/>
      <c r="B261" s="73"/>
      <c r="C261" s="73"/>
      <c r="D261" s="73"/>
      <c r="E261" s="73"/>
      <c r="F261" s="73"/>
      <c r="G261" s="80"/>
      <c r="H261" s="117"/>
      <c r="I261" s="81"/>
      <c r="J261" s="81"/>
      <c r="K261" s="117"/>
      <c r="L261" s="78"/>
      <c r="M261" s="81"/>
      <c r="N261" s="84"/>
      <c r="O261" s="73"/>
      <c r="P261" s="85"/>
      <c r="Q261" s="71"/>
      <c r="R261" s="79"/>
      <c r="S261" s="79"/>
      <c r="T261" s="79"/>
      <c r="U261" s="79"/>
    </row>
    <row r="262" spans="1:21" x14ac:dyDescent="0.2">
      <c r="A262" s="119"/>
      <c r="B262" s="108"/>
      <c r="C262" s="73"/>
      <c r="D262" s="73"/>
      <c r="E262" s="73"/>
      <c r="F262" s="73"/>
      <c r="G262" s="80"/>
      <c r="H262" s="117"/>
      <c r="I262" s="81"/>
      <c r="J262" s="81"/>
      <c r="K262" s="117"/>
      <c r="L262" s="78"/>
      <c r="M262" s="81"/>
      <c r="N262" s="84"/>
      <c r="O262" s="73"/>
      <c r="P262" s="85"/>
      <c r="Q262" s="71"/>
      <c r="R262" s="79"/>
      <c r="S262" s="79"/>
      <c r="T262" s="79"/>
      <c r="U262" s="79"/>
    </row>
    <row r="263" spans="1:21" x14ac:dyDescent="0.2">
      <c r="A263" s="119"/>
      <c r="B263" s="108"/>
      <c r="C263" s="73"/>
      <c r="D263" s="73"/>
      <c r="E263" s="73"/>
      <c r="F263" s="73"/>
      <c r="G263" s="80"/>
      <c r="H263" s="117"/>
      <c r="I263" s="81"/>
      <c r="J263" s="81"/>
      <c r="K263" s="117"/>
      <c r="L263" s="78"/>
      <c r="M263" s="81"/>
      <c r="N263" s="84"/>
      <c r="O263" s="73"/>
      <c r="P263" s="85"/>
      <c r="Q263" s="71"/>
      <c r="R263" s="79"/>
      <c r="S263" s="79"/>
      <c r="T263" s="79"/>
      <c r="U263" s="79"/>
    </row>
    <row r="264" spans="1:21" x14ac:dyDescent="0.2">
      <c r="A264" s="73"/>
      <c r="B264" s="73"/>
      <c r="C264" s="73"/>
      <c r="D264" s="73"/>
      <c r="E264" s="73"/>
      <c r="F264" s="73"/>
      <c r="G264" s="80"/>
      <c r="H264" s="117"/>
      <c r="I264" s="81"/>
      <c r="J264" s="81"/>
      <c r="K264" s="117"/>
      <c r="L264" s="78"/>
      <c r="M264" s="81"/>
      <c r="N264" s="84"/>
      <c r="O264" s="73"/>
      <c r="P264" s="85"/>
      <c r="Q264" s="71"/>
      <c r="R264" s="79"/>
      <c r="S264" s="79"/>
      <c r="T264" s="79"/>
      <c r="U264" s="79"/>
    </row>
    <row r="265" spans="1:21" x14ac:dyDescent="0.2">
      <c r="A265" s="73"/>
      <c r="B265" s="73"/>
      <c r="C265" s="73"/>
      <c r="D265" s="73"/>
      <c r="E265" s="73"/>
      <c r="F265" s="73"/>
      <c r="G265" s="80"/>
      <c r="H265" s="117"/>
      <c r="I265" s="81"/>
      <c r="J265" s="81"/>
      <c r="K265" s="117"/>
      <c r="L265" s="78"/>
      <c r="M265" s="81"/>
      <c r="N265" s="84"/>
      <c r="O265" s="73"/>
      <c r="P265" s="85"/>
      <c r="Q265" s="71"/>
      <c r="R265" s="79"/>
      <c r="S265" s="79"/>
      <c r="T265" s="79"/>
      <c r="U265" s="79"/>
    </row>
    <row r="266" spans="1:21" x14ac:dyDescent="0.2">
      <c r="A266" s="119"/>
      <c r="B266" s="73"/>
      <c r="C266" s="108"/>
      <c r="D266" s="73"/>
      <c r="E266" s="73"/>
      <c r="F266" s="73"/>
      <c r="G266" s="80"/>
      <c r="H266" s="117"/>
      <c r="I266" s="81"/>
      <c r="J266" s="81"/>
      <c r="K266" s="117"/>
      <c r="L266" s="78"/>
      <c r="M266" s="81"/>
      <c r="N266" s="84"/>
      <c r="O266" s="73"/>
      <c r="P266" s="85"/>
      <c r="Q266" s="71"/>
      <c r="R266" s="79"/>
      <c r="S266" s="79"/>
      <c r="T266" s="79"/>
      <c r="U266" s="79"/>
    </row>
    <row r="267" spans="1:21" x14ac:dyDescent="0.2">
      <c r="A267" s="73"/>
      <c r="B267" s="73"/>
      <c r="C267" s="73"/>
      <c r="D267" s="73"/>
      <c r="E267" s="73"/>
      <c r="F267" s="73"/>
      <c r="G267" s="80"/>
      <c r="H267" s="117"/>
      <c r="I267" s="81"/>
      <c r="J267" s="81"/>
      <c r="K267" s="117"/>
      <c r="L267" s="78"/>
      <c r="M267" s="81"/>
      <c r="N267" s="84"/>
      <c r="O267" s="73"/>
      <c r="P267" s="85"/>
      <c r="Q267" s="71"/>
      <c r="R267" s="70"/>
      <c r="S267" s="79"/>
      <c r="T267" s="79"/>
      <c r="U267" s="79"/>
    </row>
    <row r="268" spans="1:21" x14ac:dyDescent="0.2">
      <c r="A268" s="73"/>
      <c r="B268" s="73"/>
      <c r="C268" s="73"/>
      <c r="D268" s="73"/>
      <c r="E268" s="73"/>
      <c r="F268" s="73"/>
      <c r="G268" s="80"/>
      <c r="H268" s="117"/>
      <c r="I268" s="81"/>
      <c r="J268" s="81"/>
      <c r="K268" s="117"/>
      <c r="L268" s="78"/>
      <c r="M268" s="81"/>
      <c r="N268" s="84"/>
      <c r="O268" s="73"/>
      <c r="P268" s="85"/>
      <c r="Q268" s="71"/>
      <c r="R268" s="79"/>
      <c r="S268" s="79"/>
      <c r="T268" s="79"/>
      <c r="U268" s="79"/>
    </row>
    <row r="269" spans="1:21" x14ac:dyDescent="0.2">
      <c r="A269" s="73"/>
      <c r="B269" s="73"/>
      <c r="C269" s="73"/>
      <c r="D269" s="73"/>
      <c r="E269" s="73"/>
      <c r="F269" s="73"/>
      <c r="G269" s="80"/>
      <c r="H269" s="82"/>
      <c r="I269" s="81"/>
      <c r="J269" s="81"/>
      <c r="K269" s="82"/>
      <c r="L269" s="78"/>
      <c r="M269" s="81"/>
      <c r="N269" s="84"/>
      <c r="O269" s="73"/>
      <c r="P269" s="85"/>
      <c r="Q269" s="71"/>
      <c r="R269" s="79"/>
      <c r="S269" s="79"/>
      <c r="T269" s="79"/>
      <c r="U269" s="79"/>
    </row>
    <row r="270" spans="1:21" x14ac:dyDescent="0.2">
      <c r="A270" s="73"/>
      <c r="B270" s="73"/>
      <c r="C270" s="73"/>
      <c r="D270" s="73"/>
      <c r="E270" s="73"/>
      <c r="F270" s="73"/>
      <c r="G270" s="80"/>
      <c r="H270" s="82"/>
      <c r="I270" s="81"/>
      <c r="J270" s="81"/>
      <c r="K270" s="82"/>
      <c r="L270" s="78"/>
      <c r="M270" s="81"/>
      <c r="N270" s="84"/>
      <c r="O270" s="73"/>
      <c r="P270" s="85"/>
      <c r="Q270" s="71"/>
      <c r="R270" s="79"/>
      <c r="S270" s="79"/>
      <c r="T270" s="79"/>
      <c r="U270" s="79"/>
    </row>
    <row r="271" spans="1:21" x14ac:dyDescent="0.2">
      <c r="A271" s="73"/>
      <c r="B271" s="73"/>
      <c r="C271" s="73"/>
      <c r="D271" s="73"/>
      <c r="E271" s="73"/>
      <c r="F271" s="73"/>
      <c r="G271" s="80"/>
      <c r="H271" s="82"/>
      <c r="I271" s="81"/>
      <c r="J271" s="81"/>
      <c r="K271" s="82"/>
      <c r="L271" s="78"/>
      <c r="M271" s="81"/>
      <c r="N271" s="84"/>
      <c r="O271" s="73"/>
      <c r="P271" s="85"/>
      <c r="Q271" s="71"/>
      <c r="R271" s="79"/>
      <c r="S271" s="79"/>
      <c r="T271" s="79"/>
      <c r="U271" s="79"/>
    </row>
    <row r="272" spans="1:21" x14ac:dyDescent="0.2">
      <c r="A272" s="73"/>
      <c r="B272" s="73"/>
      <c r="C272" s="73"/>
      <c r="D272" s="73"/>
      <c r="E272" s="73"/>
      <c r="F272" s="73"/>
      <c r="G272" s="80"/>
      <c r="H272" s="117"/>
      <c r="I272" s="79"/>
      <c r="J272" s="81"/>
      <c r="K272" s="117"/>
      <c r="L272" s="78"/>
      <c r="M272" s="79"/>
      <c r="N272" s="84"/>
      <c r="O272" s="73"/>
      <c r="P272" s="85"/>
      <c r="Q272" s="71"/>
      <c r="R272" s="79"/>
      <c r="S272" s="79"/>
      <c r="T272" s="79"/>
      <c r="U272" s="79"/>
    </row>
    <row r="273" spans="1:21" x14ac:dyDescent="0.2">
      <c r="A273" s="73"/>
      <c r="B273" s="73"/>
      <c r="C273" s="73"/>
      <c r="D273" s="73"/>
      <c r="E273" s="73"/>
      <c r="F273" s="73"/>
      <c r="G273" s="80"/>
      <c r="H273" s="117"/>
      <c r="I273" s="79"/>
      <c r="J273" s="81"/>
      <c r="K273" s="117"/>
      <c r="L273" s="78"/>
      <c r="M273" s="79"/>
      <c r="N273" s="84"/>
      <c r="O273" s="73"/>
      <c r="P273" s="85"/>
      <c r="Q273" s="71"/>
      <c r="R273" s="79"/>
      <c r="S273" s="79"/>
      <c r="T273" s="79"/>
      <c r="U273" s="79"/>
    </row>
    <row r="274" spans="1:21" x14ac:dyDescent="0.2">
      <c r="A274" s="73"/>
      <c r="B274" s="73"/>
      <c r="C274" s="73"/>
      <c r="D274" s="73"/>
      <c r="E274" s="73"/>
      <c r="F274" s="73"/>
      <c r="G274" s="80"/>
      <c r="H274" s="82"/>
      <c r="I274" s="81"/>
      <c r="J274" s="81"/>
      <c r="K274" s="82"/>
      <c r="L274" s="78"/>
      <c r="M274" s="81"/>
      <c r="N274" s="84"/>
      <c r="O274" s="73"/>
      <c r="P274" s="85"/>
      <c r="Q274" s="71"/>
      <c r="R274" s="79"/>
      <c r="S274" s="79"/>
      <c r="T274" s="79"/>
      <c r="U274" s="79"/>
    </row>
    <row r="275" spans="1:21" x14ac:dyDescent="0.2">
      <c r="A275" s="73"/>
      <c r="B275" s="73"/>
      <c r="C275" s="73"/>
      <c r="D275" s="73"/>
      <c r="E275" s="73"/>
      <c r="F275" s="73"/>
      <c r="G275" s="80"/>
      <c r="H275" s="117"/>
      <c r="I275" s="81"/>
      <c r="J275" s="81"/>
      <c r="K275" s="117"/>
      <c r="L275" s="78"/>
      <c r="M275" s="81"/>
      <c r="N275" s="84"/>
      <c r="O275" s="73"/>
      <c r="P275" s="85"/>
      <c r="Q275" s="71"/>
      <c r="R275" s="79"/>
      <c r="S275" s="79"/>
      <c r="T275" s="79"/>
      <c r="U275" s="79"/>
    </row>
    <row r="276" spans="1:21" x14ac:dyDescent="0.2">
      <c r="A276" s="73"/>
      <c r="B276" s="73"/>
      <c r="C276" s="73"/>
      <c r="D276" s="73"/>
      <c r="E276" s="73"/>
      <c r="F276" s="73"/>
      <c r="G276" s="80"/>
      <c r="H276" s="117"/>
      <c r="I276" s="81"/>
      <c r="J276" s="81"/>
      <c r="K276" s="117"/>
      <c r="L276" s="78"/>
      <c r="M276" s="81"/>
      <c r="N276" s="84"/>
      <c r="O276" s="73"/>
      <c r="P276" s="85"/>
      <c r="Q276" s="71"/>
      <c r="R276" s="79"/>
      <c r="S276" s="79"/>
      <c r="T276" s="79"/>
      <c r="U276" s="79"/>
    </row>
    <row r="277" spans="1:21" x14ac:dyDescent="0.2">
      <c r="A277" s="119"/>
      <c r="B277" s="108"/>
      <c r="C277" s="73"/>
      <c r="D277" s="73"/>
      <c r="E277" s="73"/>
      <c r="F277" s="73"/>
      <c r="G277" s="80"/>
      <c r="H277" s="117"/>
      <c r="I277" s="81"/>
      <c r="J277" s="81"/>
      <c r="K277" s="117"/>
      <c r="L277" s="78"/>
      <c r="M277" s="81"/>
      <c r="N277" s="84"/>
      <c r="O277" s="73"/>
      <c r="P277" s="85"/>
      <c r="Q277" s="71"/>
      <c r="R277" s="79"/>
      <c r="S277" s="79"/>
      <c r="T277" s="79"/>
      <c r="U277" s="79"/>
    </row>
    <row r="278" spans="1:21" x14ac:dyDescent="0.2">
      <c r="A278" s="119"/>
      <c r="B278" s="108"/>
      <c r="C278" s="73"/>
      <c r="D278" s="73"/>
      <c r="E278" s="73"/>
      <c r="F278" s="73"/>
      <c r="G278" s="80"/>
      <c r="H278" s="117"/>
      <c r="I278" s="81"/>
      <c r="J278" s="81"/>
      <c r="K278" s="117"/>
      <c r="L278" s="78"/>
      <c r="M278" s="81"/>
      <c r="N278" s="84"/>
      <c r="O278" s="73"/>
      <c r="P278" s="85"/>
      <c r="Q278" s="71"/>
      <c r="R278" s="79"/>
      <c r="S278" s="79"/>
      <c r="T278" s="79"/>
      <c r="U278" s="79"/>
    </row>
    <row r="279" spans="1:21" x14ac:dyDescent="0.2">
      <c r="A279" s="73"/>
      <c r="B279" s="73"/>
      <c r="C279" s="73"/>
      <c r="D279" s="73"/>
      <c r="E279" s="73"/>
      <c r="F279" s="73"/>
      <c r="G279" s="80"/>
      <c r="H279" s="117"/>
      <c r="I279" s="81"/>
      <c r="J279" s="81"/>
      <c r="K279" s="117"/>
      <c r="L279" s="78"/>
      <c r="M279" s="81"/>
      <c r="N279" s="84"/>
      <c r="O279" s="73"/>
      <c r="P279" s="85"/>
      <c r="Q279" s="71"/>
      <c r="R279" s="79"/>
      <c r="S279" s="79"/>
      <c r="T279" s="79"/>
      <c r="U279" s="79"/>
    </row>
    <row r="280" spans="1:21" x14ac:dyDescent="0.2">
      <c r="A280" s="73"/>
      <c r="B280" s="73"/>
      <c r="C280" s="73"/>
      <c r="D280" s="73"/>
      <c r="E280" s="73"/>
      <c r="F280" s="73"/>
      <c r="G280" s="80"/>
      <c r="H280" s="117"/>
      <c r="I280" s="81"/>
      <c r="J280" s="81"/>
      <c r="K280" s="117"/>
      <c r="L280" s="78"/>
      <c r="M280" s="81"/>
      <c r="N280" s="84"/>
      <c r="O280" s="73"/>
      <c r="P280" s="85"/>
      <c r="Q280" s="71"/>
      <c r="R280" s="79"/>
      <c r="S280" s="79"/>
      <c r="T280" s="79"/>
      <c r="U280" s="79"/>
    </row>
    <row r="281" spans="1:21" x14ac:dyDescent="0.2">
      <c r="A281" s="119"/>
      <c r="B281" s="73"/>
      <c r="C281" s="108"/>
      <c r="D281" s="73"/>
      <c r="E281" s="73"/>
      <c r="F281" s="73"/>
      <c r="G281" s="80"/>
      <c r="H281" s="117"/>
      <c r="I281" s="81"/>
      <c r="J281" s="81"/>
      <c r="K281" s="117"/>
      <c r="L281" s="78"/>
      <c r="M281" s="81"/>
      <c r="N281" s="84"/>
      <c r="O281" s="73"/>
      <c r="P281" s="85"/>
      <c r="Q281" s="71"/>
      <c r="R281" s="79"/>
      <c r="S281" s="79"/>
      <c r="T281" s="79"/>
      <c r="U281" s="79"/>
    </row>
    <row r="282" spans="1:21" x14ac:dyDescent="0.2">
      <c r="A282" s="73"/>
      <c r="B282" s="73"/>
      <c r="C282" s="73"/>
      <c r="D282" s="73"/>
      <c r="E282" s="73"/>
      <c r="F282" s="73"/>
      <c r="G282" s="80"/>
      <c r="H282" s="117"/>
      <c r="I282" s="81"/>
      <c r="J282" s="81"/>
      <c r="K282" s="117"/>
      <c r="L282" s="78"/>
      <c r="M282" s="81"/>
      <c r="N282" s="84"/>
      <c r="O282" s="73"/>
      <c r="P282" s="85"/>
      <c r="Q282" s="71"/>
      <c r="R282" s="70"/>
      <c r="S282" s="79"/>
      <c r="T282" s="79"/>
      <c r="U282" s="79"/>
    </row>
    <row r="283" spans="1:21" x14ac:dyDescent="0.2">
      <c r="A283" s="73"/>
      <c r="B283" s="73"/>
      <c r="C283" s="73"/>
      <c r="D283" s="73"/>
      <c r="E283" s="73"/>
      <c r="F283" s="73"/>
      <c r="G283" s="80"/>
      <c r="H283" s="117"/>
      <c r="I283" s="81"/>
      <c r="J283" s="81"/>
      <c r="K283" s="117"/>
      <c r="L283" s="78"/>
      <c r="M283" s="81"/>
      <c r="N283" s="84"/>
      <c r="O283" s="73"/>
      <c r="P283" s="85"/>
      <c r="Q283" s="71"/>
      <c r="R283" s="79"/>
      <c r="S283" s="79"/>
      <c r="T283" s="79"/>
      <c r="U283" s="79"/>
    </row>
    <row r="284" spans="1:21" x14ac:dyDescent="0.2">
      <c r="A284" s="73"/>
      <c r="B284" s="73"/>
      <c r="C284" s="73"/>
      <c r="D284" s="73"/>
      <c r="E284" s="73"/>
      <c r="F284" s="73"/>
      <c r="G284" s="80"/>
      <c r="H284" s="82"/>
      <c r="I284" s="81"/>
      <c r="J284" s="81"/>
      <c r="K284" s="82"/>
      <c r="L284" s="78"/>
      <c r="M284" s="81"/>
      <c r="N284" s="84"/>
      <c r="O284" s="73"/>
      <c r="P284" s="85"/>
      <c r="Q284" s="71"/>
      <c r="R284" s="79"/>
      <c r="S284" s="79"/>
      <c r="T284" s="79"/>
      <c r="U284" s="79"/>
    </row>
    <row r="285" spans="1:21" x14ac:dyDescent="0.2">
      <c r="A285" s="73"/>
      <c r="B285" s="73"/>
      <c r="C285" s="73"/>
      <c r="D285" s="73"/>
      <c r="E285" s="73"/>
      <c r="F285" s="73"/>
      <c r="G285" s="80"/>
      <c r="H285" s="82"/>
      <c r="I285" s="81"/>
      <c r="J285" s="81"/>
      <c r="K285" s="82"/>
      <c r="L285" s="78"/>
      <c r="M285" s="81"/>
      <c r="N285" s="84"/>
      <c r="O285" s="73"/>
      <c r="P285" s="85"/>
      <c r="Q285" s="71"/>
      <c r="R285" s="79"/>
      <c r="S285" s="79"/>
      <c r="T285" s="79"/>
      <c r="U285" s="79"/>
    </row>
    <row r="286" spans="1:21" x14ac:dyDescent="0.2">
      <c r="A286" s="73"/>
      <c r="B286" s="73"/>
      <c r="C286" s="73"/>
      <c r="D286" s="73"/>
      <c r="E286" s="73"/>
      <c r="F286" s="73"/>
      <c r="G286" s="80"/>
      <c r="H286" s="82"/>
      <c r="I286" s="81"/>
      <c r="J286" s="81"/>
      <c r="K286" s="82"/>
      <c r="L286" s="78"/>
      <c r="M286" s="81"/>
      <c r="N286" s="84"/>
      <c r="O286" s="73"/>
      <c r="P286" s="85"/>
      <c r="Q286" s="71"/>
      <c r="R286" s="79"/>
      <c r="S286" s="79"/>
      <c r="T286" s="79"/>
      <c r="U286" s="79"/>
    </row>
    <row r="287" spans="1:21" x14ac:dyDescent="0.2">
      <c r="A287" s="73"/>
      <c r="B287" s="73"/>
      <c r="C287" s="73"/>
      <c r="D287" s="73"/>
      <c r="E287" s="73"/>
      <c r="F287" s="73"/>
      <c r="G287" s="80"/>
      <c r="H287" s="117"/>
      <c r="I287" s="79"/>
      <c r="J287" s="81"/>
      <c r="K287" s="117"/>
      <c r="L287" s="78"/>
      <c r="M287" s="79"/>
      <c r="N287" s="84"/>
      <c r="O287" s="73"/>
      <c r="P287" s="85"/>
      <c r="Q287" s="71"/>
      <c r="R287" s="79"/>
      <c r="S287" s="79"/>
      <c r="T287" s="79"/>
      <c r="U287" s="79"/>
    </row>
    <row r="288" spans="1:21" x14ac:dyDescent="0.2">
      <c r="A288" s="73"/>
      <c r="B288" s="73"/>
      <c r="C288" s="73"/>
      <c r="D288" s="73"/>
      <c r="E288" s="73"/>
      <c r="F288" s="73"/>
      <c r="G288" s="80"/>
      <c r="H288" s="117"/>
      <c r="I288" s="79"/>
      <c r="J288" s="81"/>
      <c r="K288" s="117"/>
      <c r="L288" s="78"/>
      <c r="M288" s="79"/>
      <c r="N288" s="84"/>
      <c r="O288" s="73"/>
      <c r="P288" s="85"/>
      <c r="Q288" s="71"/>
      <c r="R288" s="79"/>
      <c r="S288" s="79"/>
      <c r="T288" s="79"/>
      <c r="U288" s="79"/>
    </row>
    <row r="289" spans="1:21" x14ac:dyDescent="0.2">
      <c r="A289" s="73"/>
      <c r="B289" s="73"/>
      <c r="C289" s="73"/>
      <c r="D289" s="73"/>
      <c r="E289" s="73"/>
      <c r="F289" s="73"/>
      <c r="G289" s="80"/>
      <c r="H289" s="117"/>
      <c r="I289" s="79"/>
      <c r="J289" s="81"/>
      <c r="K289" s="117"/>
      <c r="L289" s="78"/>
      <c r="M289" s="79"/>
      <c r="N289" s="84"/>
      <c r="O289" s="73"/>
      <c r="P289" s="85"/>
      <c r="Q289" s="71"/>
      <c r="R289" s="79"/>
      <c r="S289" s="79"/>
      <c r="T289" s="79"/>
      <c r="U289" s="79"/>
    </row>
    <row r="290" spans="1:21" x14ac:dyDescent="0.2">
      <c r="A290" s="73"/>
      <c r="B290" s="73"/>
      <c r="C290" s="73"/>
      <c r="D290" s="73"/>
      <c r="E290" s="73"/>
      <c r="F290" s="73"/>
      <c r="G290" s="80"/>
      <c r="H290" s="117"/>
      <c r="I290" s="79"/>
      <c r="J290" s="81"/>
      <c r="K290" s="117"/>
      <c r="L290" s="78"/>
      <c r="M290" s="79"/>
      <c r="N290" s="84"/>
      <c r="O290" s="73"/>
      <c r="P290" s="85"/>
      <c r="Q290" s="71"/>
      <c r="R290" s="79"/>
      <c r="S290" s="79"/>
      <c r="T290" s="79"/>
      <c r="U290" s="79"/>
    </row>
  </sheetData>
  <autoFilter ref="A7:U288" xr:uid="{00000000-0009-0000-0000-000002000000}"/>
  <mergeCells count="30">
    <mergeCell ref="T1:U1"/>
    <mergeCell ref="T2:U2"/>
    <mergeCell ref="T3:U3"/>
    <mergeCell ref="B5:R5"/>
    <mergeCell ref="A1:A3"/>
    <mergeCell ref="B1:R1"/>
    <mergeCell ref="B2:R2"/>
    <mergeCell ref="B3:R3"/>
    <mergeCell ref="B4:R4"/>
    <mergeCell ref="T4:U4"/>
    <mergeCell ref="T5:U5"/>
    <mergeCell ref="A6:A7"/>
    <mergeCell ref="B6:B7"/>
    <mergeCell ref="C6:C7"/>
    <mergeCell ref="D6:D7"/>
    <mergeCell ref="E6:E7"/>
    <mergeCell ref="F6:F7"/>
    <mergeCell ref="G6:G7"/>
    <mergeCell ref="H6:H7"/>
    <mergeCell ref="I6:J6"/>
    <mergeCell ref="K6:K7"/>
    <mergeCell ref="L6:L7"/>
    <mergeCell ref="M6:M7"/>
    <mergeCell ref="S6:S7"/>
    <mergeCell ref="T6:U6"/>
    <mergeCell ref="Q6:Q7"/>
    <mergeCell ref="R6:R7"/>
    <mergeCell ref="N6:N7"/>
    <mergeCell ref="O6:O7"/>
    <mergeCell ref="P6:P7"/>
  </mergeCells>
  <conditionalFormatting sqref="B227">
    <cfRule type="duplicateValues" dxfId="17" priority="4"/>
  </conditionalFormatting>
  <conditionalFormatting sqref="B262">
    <cfRule type="duplicateValues" dxfId="16" priority="3"/>
  </conditionalFormatting>
  <conditionalFormatting sqref="B263">
    <cfRule type="duplicateValues" dxfId="15" priority="2"/>
  </conditionalFormatting>
  <conditionalFormatting sqref="B277">
    <cfRule type="duplicateValues" dxfId="14" priority="7"/>
  </conditionalFormatting>
  <conditionalFormatting sqref="B278">
    <cfRule type="duplicateValues" dxfId="13" priority="6"/>
  </conditionalFormatting>
  <conditionalFormatting sqref="C266">
    <cfRule type="duplicateValues" dxfId="12" priority="1"/>
  </conditionalFormatting>
  <conditionalFormatting sqref="C281">
    <cfRule type="duplicateValues" dxfId="11" priority="5"/>
  </conditionalFormatting>
  <dataValidations count="6">
    <dataValidation type="list" allowBlank="1" showInputMessage="1" showErrorMessage="1" sqref="B5" xr:uid="{00000000-0002-0000-0200-000000000000}">
      <formula1>$AH$7:$AH$7</formula1>
    </dataValidation>
    <dataValidation type="list" allowBlank="1" showInputMessage="1" showErrorMessage="1" sqref="B4" xr:uid="{00000000-0002-0000-0200-000001000000}">
      <formula1>$AJ$7:$AJ$7</formula1>
    </dataValidation>
    <dataValidation showInputMessage="1" showErrorMessage="1" error="EL VALOR QUE ESTA INGRESANDO SE ENCUENTRA DUPLICADO POR FAVOR VERIFIQUE" sqref="G103:G113" xr:uid="{00000000-0002-0000-0200-000002000000}"/>
    <dataValidation type="list" allowBlank="1" showInputMessage="1" showErrorMessage="1" sqref="T8" xr:uid="{00000000-0002-0000-0200-000003000000}">
      <formula1>$Y$6:$Y$7</formula1>
    </dataValidation>
    <dataValidation type="list" allowBlank="1" showInputMessage="1" showErrorMessage="1" sqref="O74 O42:O43 O13 O16:O18 O24 O85:O86 O78 O72 O58:O60 O45:O46 O8 O49:O55 O22 O27:O33 O35 O80 O88:O89 O91 O101 O10 O63:O67 O69" xr:uid="{00000000-0002-0000-0200-000004000000}">
      <formula1>$V$7:$V$7</formula1>
    </dataValidation>
    <dataValidation type="list" allowBlank="1" showInputMessage="1" showErrorMessage="1" sqref="O276:O278 O239:O240 O250 O245:O246 O230:O234 O160 O224 O220 O211:O212 O207 O204:O205 O200:O201 O194 O190 O185:O188 O182 O180 O177 O171:O173 O167:O169 O162 O156 O153 O148 O141:O144 O138:O139 O90 O9 O14:O15 O21 O79 O73 O44 O41 O61:O62 O99 O110:O111 O129:O131 O123 O11:O12 O70:O71 O87 O158 O226:O228 O75:O77 O261:O263 O81:O84 O253:O254 O68 O39 O92:O97 O125:O126 O115:O118" xr:uid="{00000000-0002-0000-0200-000005000000}">
      <formula1>#REF!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8:BM50"/>
  <sheetViews>
    <sheetView workbookViewId="0">
      <selection activeCell="E40" sqref="E40"/>
    </sheetView>
  </sheetViews>
  <sheetFormatPr baseColWidth="10" defaultColWidth="11.42578125" defaultRowHeight="12.75" x14ac:dyDescent="0.2"/>
  <cols>
    <col min="6" max="6" width="42" customWidth="1"/>
    <col min="7" max="7" width="22.5703125" bestFit="1" customWidth="1"/>
    <col min="8" max="8" width="16.140625" customWidth="1"/>
    <col min="9" max="9" width="17" customWidth="1"/>
    <col min="10" max="10" width="17.42578125" customWidth="1"/>
  </cols>
  <sheetData>
    <row r="8" spans="1:65" s="28" customFormat="1" ht="23.25" customHeight="1" x14ac:dyDescent="0.2">
      <c r="A8" s="37" t="s">
        <v>90</v>
      </c>
      <c r="B8" s="38">
        <v>475</v>
      </c>
      <c r="C8" s="39">
        <v>15</v>
      </c>
      <c r="D8" s="1" t="s">
        <v>57</v>
      </c>
      <c r="E8" s="1" t="s">
        <v>69</v>
      </c>
      <c r="F8" s="52" t="s">
        <v>44</v>
      </c>
      <c r="G8" s="52" t="s">
        <v>44</v>
      </c>
      <c r="H8" s="20" t="s">
        <v>32</v>
      </c>
      <c r="I8" s="2" t="s">
        <v>33</v>
      </c>
      <c r="J8" s="51">
        <v>1090377365</v>
      </c>
      <c r="K8" s="41" t="s">
        <v>121</v>
      </c>
      <c r="L8" s="40" t="s">
        <v>133</v>
      </c>
      <c r="M8" s="41" t="s">
        <v>122</v>
      </c>
      <c r="N8" s="42" t="str">
        <f>IF(K8&gt;0,E8,"V")</f>
        <v>ASISTENCIAL</v>
      </c>
      <c r="O8" s="43" t="str">
        <f>IF(W8="VACANTE DEFINITIVA",D8,"NA")</f>
        <v>NA</v>
      </c>
      <c r="P8" s="43" t="str">
        <f>IF(W8="VACANTE DEFINITIVA",E8,"NA")</f>
        <v>NA</v>
      </c>
      <c r="Q8" s="43" t="str">
        <f>IF(W8="VACANTE TEMPORAL",D8,"NA")</f>
        <v>NA</v>
      </c>
      <c r="R8" s="43" t="str">
        <f>IF(W8="VACANTE TEMPORAL",E8,"NA")</f>
        <v>NA</v>
      </c>
      <c r="S8" s="21">
        <v>42349</v>
      </c>
      <c r="T8" s="22" t="s">
        <v>39</v>
      </c>
      <c r="U8" s="65">
        <v>932</v>
      </c>
      <c r="V8" s="54">
        <v>42349</v>
      </c>
      <c r="W8" s="24" t="s">
        <v>59</v>
      </c>
      <c r="X8" s="44">
        <v>31834</v>
      </c>
      <c r="Y8" s="44" t="s">
        <v>28</v>
      </c>
      <c r="Z8" s="43" t="str">
        <f>IF(Y8="MASCULINO",N8,"V")</f>
        <v>ASISTENCIAL</v>
      </c>
      <c r="AA8" s="43" t="str">
        <f>IF(Y8="FEMENINO",N8,"V")</f>
        <v>V</v>
      </c>
      <c r="AB8" s="43" t="str">
        <f>IF(Y8="TRANSGÉNERO",N8,"V")</f>
        <v>V</v>
      </c>
      <c r="AC8" s="45"/>
      <c r="AD8" s="45"/>
      <c r="AE8" s="45"/>
      <c r="AF8" s="55" t="s">
        <v>35</v>
      </c>
      <c r="AG8" s="46"/>
      <c r="AH8" s="50">
        <v>1987296</v>
      </c>
      <c r="AI8" s="50">
        <v>0</v>
      </c>
      <c r="AJ8" s="50">
        <v>0</v>
      </c>
      <c r="AK8" s="50">
        <v>0</v>
      </c>
      <c r="AL8" s="56">
        <v>0</v>
      </c>
      <c r="AM8" s="11" t="s">
        <v>94</v>
      </c>
      <c r="AN8" s="11" t="s">
        <v>64</v>
      </c>
      <c r="AO8" s="11" t="s">
        <v>64</v>
      </c>
      <c r="AP8" s="11"/>
      <c r="AQ8" s="31"/>
      <c r="AR8" s="31"/>
      <c r="AS8" s="31"/>
      <c r="AT8" s="31"/>
      <c r="AU8" s="31"/>
      <c r="AV8" s="31"/>
      <c r="AW8" s="25">
        <f ca="1">+AW$10-X8</f>
        <v>-31834</v>
      </c>
      <c r="AX8" s="26">
        <f ca="1">+AW8/365</f>
        <v>-87.216438356164389</v>
      </c>
      <c r="AY8" s="27">
        <f ca="1">MOD(AW8,365)</f>
        <v>286</v>
      </c>
      <c r="AZ8" s="26">
        <f ca="1">+AY8/30</f>
        <v>9.5333333333333332</v>
      </c>
      <c r="BA8" s="27">
        <f ca="1">MOD(AY8,30)</f>
        <v>16</v>
      </c>
      <c r="BC8" s="29" t="e">
        <f ca="1">IF(AX8&gt;60,#REF!,IF(AX8&gt;50,#REF!,IF(AX8&gt;40,#REF!,IF(AX8&gt;30,#REF!,IF(AX8&gt;20,#REF!,#REF!)))))</f>
        <v>#REF!</v>
      </c>
      <c r="BD8" s="30" t="str">
        <f ca="1">IF(AX8&gt;100,"NA",IF(AX8&lt;100,Y8,"NA"))</f>
        <v>MASCULINO</v>
      </c>
      <c r="BE8" s="29" t="e">
        <f ca="1">IF($BD8="MASCULINO",BC8,"V")</f>
        <v>#REF!</v>
      </c>
      <c r="BF8" s="29" t="str">
        <f ca="1">IF($BD8="FEMENINO",$BC8,"V")</f>
        <v>V</v>
      </c>
      <c r="BG8" s="29" t="str">
        <f ca="1">IF($BD8="TRANSGÉNERO",$BC8,"V")</f>
        <v>V</v>
      </c>
      <c r="BJ8" s="126" t="s">
        <v>65</v>
      </c>
      <c r="BK8" s="126"/>
      <c r="BL8" s="126" t="s">
        <v>91</v>
      </c>
      <c r="BM8" s="126"/>
    </row>
    <row r="10" spans="1:65" s="28" customFormat="1" ht="23.25" customHeight="1" x14ac:dyDescent="0.2">
      <c r="A10" s="37" t="s">
        <v>90</v>
      </c>
      <c r="B10" s="38">
        <v>475</v>
      </c>
      <c r="C10" s="39">
        <v>15</v>
      </c>
      <c r="D10" s="1" t="s">
        <v>57</v>
      </c>
      <c r="E10" s="1" t="s">
        <v>69</v>
      </c>
      <c r="F10" s="52" t="s">
        <v>44</v>
      </c>
      <c r="G10" s="52" t="s">
        <v>44</v>
      </c>
      <c r="H10" s="20" t="s">
        <v>32</v>
      </c>
      <c r="I10" s="2" t="s">
        <v>33</v>
      </c>
      <c r="J10" s="51">
        <v>1090377365</v>
      </c>
      <c r="K10" s="41" t="s">
        <v>121</v>
      </c>
      <c r="L10" s="40" t="s">
        <v>133</v>
      </c>
      <c r="M10" s="41" t="s">
        <v>122</v>
      </c>
      <c r="N10" s="42" t="str">
        <f>IF(K10&gt;0,E10,"V")</f>
        <v>ASISTENCIAL</v>
      </c>
      <c r="O10" s="43" t="str">
        <f>IF(W10="VACANTE DEFINITIVA",D10,"NA")</f>
        <v>NA</v>
      </c>
      <c r="P10" s="43" t="str">
        <f>IF(W10="VACANTE DEFINITIVA",E10,"NA")</f>
        <v>NA</v>
      </c>
      <c r="Q10" s="43" t="str">
        <f>IF(W10="VACANTE TEMPORAL",D10,"NA")</f>
        <v>NA</v>
      </c>
      <c r="R10" s="43" t="str">
        <f>IF(W10="VACANTE TEMPORAL",E10,"NA")</f>
        <v>NA</v>
      </c>
      <c r="S10" s="21">
        <v>42349</v>
      </c>
      <c r="T10" s="22" t="s">
        <v>39</v>
      </c>
      <c r="U10" s="65">
        <v>932</v>
      </c>
      <c r="V10" s="54">
        <v>42349</v>
      </c>
      <c r="W10" s="24" t="s">
        <v>59</v>
      </c>
      <c r="X10" s="44">
        <v>31834</v>
      </c>
      <c r="Y10" s="44" t="s">
        <v>28</v>
      </c>
      <c r="Z10" s="43" t="str">
        <f>IF(Y10="MASCULINO",N10,"V")</f>
        <v>ASISTENCIAL</v>
      </c>
      <c r="AA10" s="43" t="str">
        <f>IF(Y10="FEMENINO",N10,"V")</f>
        <v>V</v>
      </c>
      <c r="AB10" s="43" t="str">
        <f>IF(Y10="TRANSGÉNERO",N10,"V")</f>
        <v>V</v>
      </c>
      <c r="AC10" s="45"/>
      <c r="AD10" s="45"/>
      <c r="AE10" s="45"/>
      <c r="AF10" s="55" t="s">
        <v>35</v>
      </c>
      <c r="AG10" s="46"/>
      <c r="AH10" s="50">
        <v>1987296</v>
      </c>
      <c r="AI10" s="50">
        <v>0</v>
      </c>
      <c r="AJ10" s="50">
        <v>0</v>
      </c>
      <c r="AK10" s="50">
        <v>0</v>
      </c>
      <c r="AL10" s="56">
        <v>0</v>
      </c>
      <c r="AM10" s="11" t="s">
        <v>94</v>
      </c>
      <c r="AN10" s="11" t="s">
        <v>64</v>
      </c>
      <c r="AO10" s="11" t="s">
        <v>64</v>
      </c>
      <c r="AP10" s="11"/>
      <c r="AQ10" s="31"/>
      <c r="AR10" s="31"/>
      <c r="AS10" s="31"/>
      <c r="AT10" s="31"/>
      <c r="AU10" s="31"/>
      <c r="AV10" s="31"/>
      <c r="AW10" s="25">
        <f ca="1">+AW$10-X10</f>
        <v>12574</v>
      </c>
      <c r="AX10" s="26">
        <f ca="1">+AW10/365</f>
        <v>34.449315068493149</v>
      </c>
      <c r="AY10" s="27">
        <f ca="1">MOD(AW10,365)</f>
        <v>164</v>
      </c>
      <c r="AZ10" s="26">
        <f ca="1">+AY10/30</f>
        <v>5.4666666666666668</v>
      </c>
      <c r="BA10" s="27">
        <f ca="1">MOD(AY10,30)</f>
        <v>14</v>
      </c>
      <c r="BC10" s="29" t="e">
        <f ca="1">IF(AX10&gt;60,#REF!,IF(AX10&gt;50,#REF!,IF(AX10&gt;40,#REF!,IF(AX10&gt;30,#REF!,IF(AX10&gt;20,#REF!,#REF!)))))</f>
        <v>#REF!</v>
      </c>
      <c r="BD10" s="30" t="str">
        <f ca="1">IF(AX10&gt;100,"NA",IF(AX10&lt;100,Y10,"NA"))</f>
        <v>MASCULINO</v>
      </c>
      <c r="BE10" s="29" t="e">
        <f ca="1">IF($BD10="MASCULINO",BC10,"V")</f>
        <v>#REF!</v>
      </c>
      <c r="BF10" s="29" t="str">
        <f ca="1">IF($BD10="FEMENINO",$BC10,"V")</f>
        <v>V</v>
      </c>
      <c r="BG10" s="29" t="str">
        <f ca="1">IF($BD10="TRANSGÉNERO",$BC10,"V")</f>
        <v>V</v>
      </c>
      <c r="BJ10" s="126" t="s">
        <v>65</v>
      </c>
      <c r="BK10" s="126"/>
      <c r="BL10" s="126" t="s">
        <v>91</v>
      </c>
      <c r="BM10" s="126"/>
    </row>
    <row r="12" spans="1:65" x14ac:dyDescent="0.2">
      <c r="A12">
        <v>128</v>
      </c>
    </row>
    <row r="13" spans="1:65" s="28" customFormat="1" ht="22.5" customHeight="1" x14ac:dyDescent="0.2">
      <c r="A13" s="37" t="s">
        <v>78</v>
      </c>
      <c r="B13" s="38">
        <v>417</v>
      </c>
      <c r="C13" s="39">
        <v>18</v>
      </c>
      <c r="D13" s="1" t="s">
        <v>57</v>
      </c>
      <c r="E13" s="1" t="s">
        <v>69</v>
      </c>
      <c r="F13" s="52" t="s">
        <v>44</v>
      </c>
      <c r="G13" s="53" t="s">
        <v>80</v>
      </c>
      <c r="H13" s="20" t="s">
        <v>38</v>
      </c>
      <c r="I13" s="2" t="s">
        <v>33</v>
      </c>
      <c r="J13" s="51">
        <v>1023864776</v>
      </c>
      <c r="K13" s="41" t="s">
        <v>106</v>
      </c>
      <c r="L13" s="40" t="s">
        <v>107</v>
      </c>
      <c r="M13" s="41" t="s">
        <v>96</v>
      </c>
      <c r="N13" s="42" t="str">
        <f>IF(K13&gt;0,E13,"V")</f>
        <v>ASISTENCIAL</v>
      </c>
      <c r="O13" s="43" t="str">
        <f>IF(W13="VACANTE DEFINITIVA",D13,"NA")</f>
        <v>NA</v>
      </c>
      <c r="P13" s="43" t="str">
        <f>IF(W13="VACANTE DEFINITIVA",E13,"NA")</f>
        <v>NA</v>
      </c>
      <c r="Q13" s="43" t="str">
        <f>IF(W13="VACANTE TEMPORAL",D13,"NA")</f>
        <v>NA</v>
      </c>
      <c r="R13" s="43" t="str">
        <f>IF(W13="VACANTE TEMPORAL",E13,"NA")</f>
        <v>NA</v>
      </c>
      <c r="S13" s="21">
        <v>39083</v>
      </c>
      <c r="T13" s="22" t="s">
        <v>39</v>
      </c>
      <c r="U13" s="49" t="s">
        <v>95</v>
      </c>
      <c r="V13" s="23">
        <v>44329</v>
      </c>
      <c r="W13" s="24" t="s">
        <v>61</v>
      </c>
      <c r="X13" s="44">
        <v>31653</v>
      </c>
      <c r="Y13" s="44" t="s">
        <v>28</v>
      </c>
      <c r="Z13" s="43" t="str">
        <f>IF(Y13="MASCULINO",N13,"V")</f>
        <v>ASISTENCIAL</v>
      </c>
      <c r="AA13" s="43" t="str">
        <f>IF(Y13="FEMENINO",N13,"V")</f>
        <v>V</v>
      </c>
      <c r="AB13" s="43" t="str">
        <f>IF(Y13="TRANSGÉNERO",N13,"V")</f>
        <v>V</v>
      </c>
      <c r="AC13" s="45" t="s">
        <v>34</v>
      </c>
      <c r="AD13" s="45" t="s">
        <v>34</v>
      </c>
      <c r="AE13" s="45"/>
      <c r="AF13" s="55" t="s">
        <v>35</v>
      </c>
      <c r="AG13" s="46" t="s">
        <v>70</v>
      </c>
      <c r="AH13" s="50">
        <v>2434051</v>
      </c>
      <c r="AI13" s="50">
        <v>0</v>
      </c>
      <c r="AJ13" s="50">
        <v>0</v>
      </c>
      <c r="AK13" s="50">
        <v>0</v>
      </c>
      <c r="AL13" s="56">
        <v>0</v>
      </c>
      <c r="AM13" s="11"/>
      <c r="AN13" s="11"/>
      <c r="AO13" s="11"/>
      <c r="AP13" s="11"/>
      <c r="AQ13" s="31"/>
      <c r="AR13" s="31"/>
      <c r="AS13" s="31"/>
      <c r="AT13" s="31"/>
      <c r="AU13" s="31"/>
      <c r="AV13" s="31"/>
      <c r="AW13" s="25">
        <f ca="1">+AW$10-X13</f>
        <v>13212</v>
      </c>
      <c r="AX13" s="26">
        <f ca="1">+AW13/365</f>
        <v>36.197260273972603</v>
      </c>
      <c r="AY13" s="27">
        <f ca="1">MOD(AW13,365)</f>
        <v>72</v>
      </c>
      <c r="AZ13" s="26">
        <f ca="1">+AY13/30</f>
        <v>2.4</v>
      </c>
      <c r="BA13" s="27">
        <f ca="1">MOD(AY13,30)</f>
        <v>12</v>
      </c>
      <c r="BC13" s="29" t="e">
        <f ca="1">IF(AX13&gt;60,#REF!,IF(AX13&gt;50,#REF!,IF(AX13&gt;40,#REF!,IF(AX13&gt;30,#REF!,IF(AX13&gt;20,#REF!,#REF!)))))</f>
        <v>#REF!</v>
      </c>
      <c r="BD13" s="30" t="str">
        <f ca="1">IF(AX13&gt;100,"NA",IF(AX13&lt;100,Y13,"NA"))</f>
        <v>MASCULINO</v>
      </c>
      <c r="BE13" s="29" t="e">
        <f ca="1">IF($BD13="MASCULINO",BC13,"V")</f>
        <v>#REF!</v>
      </c>
      <c r="BF13" s="29" t="str">
        <f ca="1">IF($BD13="FEMENINO",$BC13,"V")</f>
        <v>V</v>
      </c>
      <c r="BG13" s="29" t="str">
        <f ca="1">IF($BD13="TRANSGÉNERO",$BC13,"V")</f>
        <v>V</v>
      </c>
      <c r="BJ13" s="124" t="s">
        <v>65</v>
      </c>
      <c r="BK13" s="125"/>
      <c r="BL13" s="125" t="s">
        <v>62</v>
      </c>
      <c r="BM13" s="125"/>
    </row>
    <row r="17" spans="6:41" ht="22.5" x14ac:dyDescent="0.2">
      <c r="F17" s="160" t="s">
        <v>21</v>
      </c>
      <c r="G17" s="161" t="s">
        <v>213</v>
      </c>
      <c r="H17" s="162" t="s">
        <v>214</v>
      </c>
      <c r="I17" s="162"/>
      <c r="J17" s="162"/>
      <c r="AL17" s="51">
        <v>79733620</v>
      </c>
      <c r="AM17" s="41" t="s">
        <v>125</v>
      </c>
      <c r="AN17" s="40" t="s">
        <v>97</v>
      </c>
      <c r="AO17" s="41" t="s">
        <v>126</v>
      </c>
    </row>
    <row r="18" spans="6:41" ht="38.25" x14ac:dyDescent="0.2">
      <c r="F18" s="160"/>
      <c r="G18" s="161"/>
      <c r="H18" s="127" t="s">
        <v>139</v>
      </c>
      <c r="I18" s="127" t="s">
        <v>57</v>
      </c>
      <c r="J18" s="127" t="s">
        <v>215</v>
      </c>
      <c r="AD18" s="21">
        <v>40927</v>
      </c>
      <c r="AL18" s="51">
        <v>79741609</v>
      </c>
      <c r="AM18" s="41" t="s">
        <v>134</v>
      </c>
      <c r="AN18" s="41" t="s">
        <v>76</v>
      </c>
      <c r="AO18" s="41" t="s">
        <v>124</v>
      </c>
    </row>
    <row r="19" spans="6:41" x14ac:dyDescent="0.2">
      <c r="F19" s="79" t="s">
        <v>216</v>
      </c>
      <c r="G19" s="79">
        <v>2</v>
      </c>
      <c r="H19" s="79">
        <v>2</v>
      </c>
      <c r="I19" s="79">
        <v>0</v>
      </c>
      <c r="J19" s="79">
        <v>0</v>
      </c>
      <c r="AL19" s="51">
        <v>3017215</v>
      </c>
      <c r="AM19" s="41" t="s">
        <v>86</v>
      </c>
      <c r="AN19" s="40" t="s">
        <v>87</v>
      </c>
      <c r="AO19" s="41" t="s">
        <v>67</v>
      </c>
    </row>
    <row r="20" spans="6:41" ht="22.5" x14ac:dyDescent="0.2">
      <c r="F20" s="79" t="s">
        <v>88</v>
      </c>
      <c r="G20" s="79">
        <v>610</v>
      </c>
      <c r="H20" s="79">
        <v>1</v>
      </c>
      <c r="I20" s="79">
        <v>199</v>
      </c>
      <c r="J20" s="79">
        <v>410</v>
      </c>
      <c r="AL20" s="51">
        <v>1030636070</v>
      </c>
      <c r="AM20" s="41" t="s">
        <v>113</v>
      </c>
      <c r="AN20" s="40" t="s">
        <v>114</v>
      </c>
      <c r="AO20" s="41" t="s">
        <v>81</v>
      </c>
    </row>
    <row r="21" spans="6:41" x14ac:dyDescent="0.2">
      <c r="F21" s="79" t="s">
        <v>217</v>
      </c>
      <c r="G21" s="79">
        <v>3</v>
      </c>
      <c r="H21" s="79">
        <v>1</v>
      </c>
      <c r="I21" s="79">
        <v>0</v>
      </c>
      <c r="J21" s="79">
        <v>2</v>
      </c>
    </row>
    <row r="22" spans="6:41" x14ac:dyDescent="0.2">
      <c r="F22" s="79" t="s">
        <v>218</v>
      </c>
      <c r="G22" s="79">
        <v>12</v>
      </c>
      <c r="H22" s="79">
        <v>2</v>
      </c>
      <c r="I22" s="79">
        <v>2</v>
      </c>
      <c r="J22" s="79">
        <v>8</v>
      </c>
    </row>
    <row r="23" spans="6:41" x14ac:dyDescent="0.2">
      <c r="F23" s="79" t="s">
        <v>219</v>
      </c>
      <c r="G23" s="79">
        <v>5</v>
      </c>
      <c r="H23" s="79">
        <v>1</v>
      </c>
      <c r="I23" s="79">
        <v>1</v>
      </c>
      <c r="J23" s="79">
        <v>3</v>
      </c>
    </row>
    <row r="24" spans="6:41" x14ac:dyDescent="0.2">
      <c r="F24" s="79" t="s">
        <v>220</v>
      </c>
      <c r="G24" s="79">
        <v>7</v>
      </c>
      <c r="H24" s="79">
        <v>1</v>
      </c>
      <c r="I24" s="79">
        <v>3</v>
      </c>
      <c r="J24" s="79">
        <v>3</v>
      </c>
    </row>
    <row r="25" spans="6:41" x14ac:dyDescent="0.2">
      <c r="F25" s="79" t="s">
        <v>221</v>
      </c>
      <c r="G25" s="79">
        <v>2</v>
      </c>
      <c r="H25" s="79">
        <v>1</v>
      </c>
      <c r="I25" s="79">
        <v>0</v>
      </c>
      <c r="J25" s="79">
        <v>1</v>
      </c>
    </row>
    <row r="26" spans="6:41" x14ac:dyDescent="0.2">
      <c r="F26" s="79" t="s">
        <v>222</v>
      </c>
      <c r="G26" s="79">
        <v>4</v>
      </c>
      <c r="H26" s="79">
        <v>1</v>
      </c>
      <c r="I26" s="79">
        <v>0</v>
      </c>
      <c r="J26" s="79">
        <v>3</v>
      </c>
    </row>
    <row r="27" spans="6:41" x14ac:dyDescent="0.2">
      <c r="F27" s="79" t="s">
        <v>223</v>
      </c>
      <c r="G27" s="79">
        <v>2</v>
      </c>
      <c r="H27" s="79">
        <v>1</v>
      </c>
      <c r="I27" s="79">
        <v>0</v>
      </c>
      <c r="J27" s="79">
        <v>1</v>
      </c>
    </row>
    <row r="28" spans="6:41" x14ac:dyDescent="0.2">
      <c r="G28">
        <f>SUM(G19:G27)</f>
        <v>647</v>
      </c>
      <c r="H28">
        <f>SUM(H19:H27)</f>
        <v>11</v>
      </c>
      <c r="I28">
        <f>SUM(I19:I27)</f>
        <v>205</v>
      </c>
      <c r="J28">
        <f>SUM(J19:J27)</f>
        <v>431</v>
      </c>
    </row>
    <row r="34" spans="1:65" s="28" customFormat="1" ht="23.25" customHeight="1" x14ac:dyDescent="0.2">
      <c r="A34" s="37" t="s">
        <v>92</v>
      </c>
      <c r="B34" s="38">
        <v>413</v>
      </c>
      <c r="C34" s="39">
        <v>17</v>
      </c>
      <c r="D34" s="1" t="s">
        <v>57</v>
      </c>
      <c r="E34" s="1" t="s">
        <v>69</v>
      </c>
      <c r="F34" s="52" t="s">
        <v>44</v>
      </c>
      <c r="G34" s="53" t="s">
        <v>110</v>
      </c>
      <c r="H34" s="20" t="s">
        <v>32</v>
      </c>
      <c r="I34" s="2" t="s">
        <v>33</v>
      </c>
      <c r="J34" s="51">
        <v>80732886</v>
      </c>
      <c r="K34" s="41" t="s">
        <v>102</v>
      </c>
      <c r="L34" s="40" t="s">
        <v>103</v>
      </c>
      <c r="M34" s="41" t="s">
        <v>104</v>
      </c>
      <c r="N34" s="42" t="str">
        <f>IF(K34&gt;0,E34,"V")</f>
        <v>ASISTENCIAL</v>
      </c>
      <c r="O34" s="43" t="str">
        <f>IF(W34="VACANTE DEFINITIVA",D34,"NA")</f>
        <v>NA</v>
      </c>
      <c r="P34" s="43" t="str">
        <f>IF(W34="VACANTE DEFINITIVA",E34,"NA")</f>
        <v>NA</v>
      </c>
      <c r="Q34" s="43" t="str">
        <f>IF(W34="VACANTE TEMPORAL",D34,"NA")</f>
        <v>NA</v>
      </c>
      <c r="R34" s="43" t="str">
        <f>IF(W34="VACANTE TEMPORAL",E34,"NA")</f>
        <v>NA</v>
      </c>
      <c r="S34" s="21">
        <v>40814</v>
      </c>
      <c r="T34" s="22" t="s">
        <v>39</v>
      </c>
      <c r="U34" s="49" t="s">
        <v>123</v>
      </c>
      <c r="V34" s="23">
        <v>43763</v>
      </c>
      <c r="W34" s="24" t="s">
        <v>61</v>
      </c>
      <c r="X34" s="44">
        <v>30150</v>
      </c>
      <c r="Y34" s="44" t="s">
        <v>28</v>
      </c>
      <c r="Z34" s="43" t="str">
        <f>IF(Y34="MASCULINO",N34,"V")</f>
        <v>ASISTENCIAL</v>
      </c>
      <c r="AA34" s="43" t="str">
        <f>IF(Y34="FEMENINO",N34,"V")</f>
        <v>V</v>
      </c>
      <c r="AB34" s="43" t="str">
        <f>IF(Y34="TRANSGÉNERO",N34,"V")</f>
        <v>V</v>
      </c>
      <c r="AC34" s="45" t="s">
        <v>34</v>
      </c>
      <c r="AD34" s="45" t="s">
        <v>34</v>
      </c>
      <c r="AE34" s="45"/>
      <c r="AF34" s="55" t="s">
        <v>35</v>
      </c>
      <c r="AG34" s="46" t="s">
        <v>70</v>
      </c>
      <c r="AH34" s="50">
        <v>2357383</v>
      </c>
      <c r="AI34" s="50">
        <v>0</v>
      </c>
      <c r="AJ34" s="50">
        <v>0</v>
      </c>
      <c r="AK34" s="50">
        <v>0</v>
      </c>
      <c r="AL34" s="56">
        <v>0</v>
      </c>
      <c r="AM34" s="11" t="s">
        <v>52</v>
      </c>
      <c r="AN34" s="11" t="s">
        <v>105</v>
      </c>
      <c r="AO34" s="11"/>
      <c r="AP34" s="11"/>
      <c r="AQ34" s="57"/>
      <c r="AR34" s="31" t="s">
        <v>63</v>
      </c>
      <c r="AS34" s="31"/>
      <c r="AT34" s="31"/>
      <c r="AU34" s="31"/>
      <c r="AV34" s="31"/>
      <c r="AW34" s="25">
        <f ca="1">+AW$10-X34</f>
        <v>14654</v>
      </c>
      <c r="AX34" s="26">
        <f ca="1">+AW34/365</f>
        <v>40.147945205479452</v>
      </c>
      <c r="AY34" s="27">
        <f ca="1">MOD(AW34,365)</f>
        <v>54</v>
      </c>
      <c r="AZ34" s="26">
        <f ca="1">+AY34/30</f>
        <v>1.8</v>
      </c>
      <c r="BA34" s="27">
        <f ca="1">MOD(AY34,30)</f>
        <v>24</v>
      </c>
      <c r="BC34" s="29"/>
      <c r="BD34" s="30" t="str">
        <f ca="1">IF(AX34&gt;100,"NA",IF(AX34&lt;100,Y34,"NA"))</f>
        <v>MASCULINO</v>
      </c>
      <c r="BE34" s="29"/>
      <c r="BF34" s="29"/>
      <c r="BG34" s="29"/>
      <c r="BJ34" s="126" t="s">
        <v>65</v>
      </c>
      <c r="BK34" s="126"/>
      <c r="BL34" s="126" t="s">
        <v>62</v>
      </c>
      <c r="BM34" s="126"/>
    </row>
    <row r="35" spans="1:65" s="28" customFormat="1" ht="23.25" customHeight="1" x14ac:dyDescent="0.2">
      <c r="A35" s="37" t="s">
        <v>92</v>
      </c>
      <c r="B35" s="38">
        <v>413</v>
      </c>
      <c r="C35" s="39">
        <v>17</v>
      </c>
      <c r="D35" s="1" t="s">
        <v>57</v>
      </c>
      <c r="E35" s="1" t="s">
        <v>69</v>
      </c>
      <c r="F35" s="52" t="s">
        <v>44</v>
      </c>
      <c r="G35" s="53" t="s">
        <v>100</v>
      </c>
      <c r="H35" s="20" t="s">
        <v>32</v>
      </c>
      <c r="I35" s="2" t="s">
        <v>33</v>
      </c>
      <c r="J35" s="51">
        <v>52249783</v>
      </c>
      <c r="K35" s="41" t="s">
        <v>118</v>
      </c>
      <c r="L35" s="40" t="s">
        <v>119</v>
      </c>
      <c r="M35" s="41" t="s">
        <v>120</v>
      </c>
      <c r="N35" s="42" t="str">
        <f>IF(K35&gt;0,E35,"V")</f>
        <v>ASISTENCIAL</v>
      </c>
      <c r="O35" s="43" t="str">
        <f>IF(W35="VACANTE DEFINITIVA",D35,"NA")</f>
        <v>NA</v>
      </c>
      <c r="P35" s="43" t="str">
        <f>IF(W35="VACANTE DEFINITIVA",E35,"NA")</f>
        <v>NA</v>
      </c>
      <c r="Q35" s="43" t="str">
        <f>IF(W35="VACANTE TEMPORAL",D35,"NA")</f>
        <v>NA</v>
      </c>
      <c r="R35" s="43" t="str">
        <f>IF(W35="VACANTE TEMPORAL",E35,"NA")</f>
        <v>NA</v>
      </c>
      <c r="S35" s="21">
        <v>39083</v>
      </c>
      <c r="T35" s="22" t="s">
        <v>58</v>
      </c>
      <c r="U35" s="49" t="s">
        <v>108</v>
      </c>
      <c r="V35" s="23">
        <v>43817</v>
      </c>
      <c r="W35" s="24" t="s">
        <v>61</v>
      </c>
      <c r="X35" s="44">
        <v>27152</v>
      </c>
      <c r="Y35" s="44" t="s">
        <v>29</v>
      </c>
      <c r="Z35" s="43" t="str">
        <f>IF(Y35="MASCULINO",N35,"V")</f>
        <v>V</v>
      </c>
      <c r="AA35" s="43" t="str">
        <f>IF(Y35="FEMENINO",N35,"V")</f>
        <v>ASISTENCIAL</v>
      </c>
      <c r="AB35" s="43" t="str">
        <f>IF(Y35="TRANSGÉNERO",N35,"V")</f>
        <v>V</v>
      </c>
      <c r="AC35" s="45" t="s">
        <v>34</v>
      </c>
      <c r="AD35" s="45" t="s">
        <v>34</v>
      </c>
      <c r="AE35" s="45"/>
      <c r="AF35" s="55" t="s">
        <v>35</v>
      </c>
      <c r="AG35" s="46" t="s">
        <v>70</v>
      </c>
      <c r="AH35" s="50">
        <v>2357383</v>
      </c>
      <c r="AI35" s="50">
        <v>0</v>
      </c>
      <c r="AJ35" s="50">
        <v>0</v>
      </c>
      <c r="AK35" s="50">
        <v>0</v>
      </c>
      <c r="AL35" s="56">
        <v>0</v>
      </c>
      <c r="AM35" s="48" t="s">
        <v>71</v>
      </c>
      <c r="AN35" s="11" t="s">
        <v>72</v>
      </c>
      <c r="AO35" s="11"/>
      <c r="AP35" s="11"/>
      <c r="AQ35" s="31" t="s">
        <v>34</v>
      </c>
      <c r="AR35" s="31"/>
      <c r="AS35" s="31"/>
      <c r="AT35" s="31"/>
      <c r="AU35" s="31"/>
      <c r="AV35" s="31"/>
      <c r="AW35" s="25">
        <f ca="1">+AW$10-X35</f>
        <v>17652</v>
      </c>
      <c r="AX35" s="26">
        <f ca="1">+AW35/365</f>
        <v>48.361643835616441</v>
      </c>
      <c r="AY35" s="27">
        <f ca="1">MOD(AW35,365)</f>
        <v>132</v>
      </c>
      <c r="AZ35" s="26">
        <f ca="1">+AY35/30</f>
        <v>4.4000000000000004</v>
      </c>
      <c r="BA35" s="27">
        <f ca="1">MOD(AY35,30)</f>
        <v>12</v>
      </c>
      <c r="BC35" s="29" t="e">
        <f ca="1">IF(AX35&gt;60,#REF!,IF(AX35&gt;50,#REF!,IF(AX35&gt;40,#REF!,IF(AX35&gt;30,#REF!,IF(AX35&gt;20,#REF!,#REF!)))))</f>
        <v>#REF!</v>
      </c>
      <c r="BD35" s="30" t="str">
        <f ca="1">IF(AX35&gt;100,"NA",IF(AX35&lt;100,Y35,"NA"))</f>
        <v>FEMENINO</v>
      </c>
      <c r="BE35" s="29" t="str">
        <f ca="1">IF($BD35="MASCULINO",BC35,"V")</f>
        <v>V</v>
      </c>
      <c r="BF35" s="29" t="e">
        <f ca="1">IF($BD35="FEMENINO",$BC35,"V")</f>
        <v>#REF!</v>
      </c>
      <c r="BG35" s="29" t="str">
        <f ca="1">IF($BD35="TRANSGÉNERO",$BC35,"V")</f>
        <v>V</v>
      </c>
      <c r="BJ35" s="126" t="s">
        <v>224</v>
      </c>
      <c r="BK35" s="126"/>
      <c r="BL35" s="126" t="s">
        <v>62</v>
      </c>
      <c r="BM35" s="126"/>
    </row>
    <row r="48" spans="1:65" s="28" customFormat="1" ht="23.25" customHeight="1" x14ac:dyDescent="0.2">
      <c r="A48" s="37" t="s">
        <v>92</v>
      </c>
      <c r="B48" s="38">
        <v>413</v>
      </c>
      <c r="C48" s="39">
        <v>17</v>
      </c>
      <c r="D48" s="1" t="s">
        <v>57</v>
      </c>
      <c r="E48" s="1" t="s">
        <v>69</v>
      </c>
      <c r="F48" s="52" t="s">
        <v>44</v>
      </c>
      <c r="G48" s="52" t="s">
        <v>89</v>
      </c>
      <c r="H48" s="20" t="s">
        <v>32</v>
      </c>
      <c r="I48" s="2" t="s">
        <v>33</v>
      </c>
      <c r="J48" s="51">
        <v>80440864</v>
      </c>
      <c r="K48" s="41" t="s">
        <v>115</v>
      </c>
      <c r="L48" s="40" t="s">
        <v>116</v>
      </c>
      <c r="M48" s="41" t="s">
        <v>109</v>
      </c>
      <c r="N48" s="42" t="str">
        <f>IF(K48&gt;0,E48,"V")</f>
        <v>ASISTENCIAL</v>
      </c>
      <c r="O48" s="43" t="str">
        <f>IF(W48="VACANTE DEFINITIVA",D48,"NA")</f>
        <v>NA</v>
      </c>
      <c r="P48" s="43" t="str">
        <f>IF(W48="VACANTE DEFINITIVA",E48,"NA")</f>
        <v>NA</v>
      </c>
      <c r="Q48" s="43" t="str">
        <f>IF(W48="VACANTE TEMPORAL",D48,"NA")</f>
        <v>NA</v>
      </c>
      <c r="R48" s="43" t="str">
        <f>IF(W48="VACANTE TEMPORAL",E48,"NA")</f>
        <v>NA</v>
      </c>
      <c r="S48" s="21">
        <v>39083</v>
      </c>
      <c r="T48" s="22" t="s">
        <v>39</v>
      </c>
      <c r="U48" s="49" t="s">
        <v>93</v>
      </c>
      <c r="V48" s="23">
        <v>43859</v>
      </c>
      <c r="W48" s="24" t="s">
        <v>61</v>
      </c>
      <c r="X48" s="44">
        <v>26567</v>
      </c>
      <c r="Y48" s="44" t="s">
        <v>28</v>
      </c>
      <c r="Z48" s="43" t="str">
        <f>IF(Y48="MASCULINO",N48,"V")</f>
        <v>ASISTENCIAL</v>
      </c>
      <c r="AA48" s="43" t="str">
        <f>IF(Y48="FEMENINO",N48,"V")</f>
        <v>V</v>
      </c>
      <c r="AB48" s="43" t="str">
        <f>IF(Y48="TRANSGÉNERO",N48,"V")</f>
        <v>V</v>
      </c>
      <c r="AC48" s="45" t="s">
        <v>34</v>
      </c>
      <c r="AD48" s="45" t="s">
        <v>34</v>
      </c>
      <c r="AE48" s="45"/>
      <c r="AF48" s="55" t="s">
        <v>35</v>
      </c>
      <c r="AG48" s="46"/>
      <c r="AH48" s="50">
        <v>2357383</v>
      </c>
      <c r="AI48" s="50">
        <v>0</v>
      </c>
      <c r="AJ48" s="50">
        <v>0</v>
      </c>
      <c r="AK48" s="50">
        <v>0</v>
      </c>
      <c r="AL48" s="56">
        <v>0</v>
      </c>
      <c r="AM48" s="11" t="s">
        <v>94</v>
      </c>
      <c r="AN48" s="11"/>
      <c r="AO48" s="11"/>
      <c r="AP48" s="11"/>
      <c r="AQ48" s="31"/>
      <c r="AR48" s="31"/>
      <c r="AS48" s="31"/>
      <c r="AT48" s="31"/>
      <c r="AU48" s="31"/>
      <c r="AV48" s="31"/>
      <c r="AW48" s="25">
        <f ca="1">+AW$10-X48</f>
        <v>18510</v>
      </c>
      <c r="AX48" s="26">
        <f ca="1">+AW48/365</f>
        <v>50.712328767123289</v>
      </c>
      <c r="AY48" s="27">
        <f ca="1">MOD(AW48,365)</f>
        <v>260</v>
      </c>
      <c r="AZ48" s="26">
        <f ca="1">+AY48/30</f>
        <v>8.6666666666666661</v>
      </c>
      <c r="BA48" s="27">
        <f ca="1">MOD(AY48,30)</f>
        <v>20</v>
      </c>
      <c r="BC48" s="29" t="e">
        <f ca="1">IF(AX48&gt;60,#REF!,IF(AX48&gt;50,#REF!,IF(AX48&gt;40,#REF!,IF(AX48&gt;30,#REF!,IF(AX48&gt;20,#REF!,#REF!)))))</f>
        <v>#REF!</v>
      </c>
      <c r="BD48" s="30" t="str">
        <f ca="1">IF(AX48&gt;100,"NA",IF(AX48&lt;100,Y48,"NA"))</f>
        <v>MASCULINO</v>
      </c>
      <c r="BE48" s="29" t="e">
        <f ca="1">IF($BD48="MASCULINO",BC48,"V")</f>
        <v>#REF!</v>
      </c>
      <c r="BF48" s="29" t="str">
        <f ca="1">IF($BD48="FEMENINO",$BC48,"V")</f>
        <v>V</v>
      </c>
      <c r="BG48" s="29" t="str">
        <f ca="1">IF($BD48="TRANSGÉNERO",$BC48,"V")</f>
        <v>V</v>
      </c>
      <c r="BJ48" s="126" t="s">
        <v>65</v>
      </c>
      <c r="BK48" s="126"/>
      <c r="BL48" s="126" t="s">
        <v>62</v>
      </c>
      <c r="BM48" s="126"/>
    </row>
    <row r="50" spans="1:65" s="28" customFormat="1" ht="23.25" customHeight="1" x14ac:dyDescent="0.2">
      <c r="A50" s="37" t="s">
        <v>90</v>
      </c>
      <c r="B50" s="38">
        <v>475</v>
      </c>
      <c r="C50" s="39">
        <v>15</v>
      </c>
      <c r="D50" s="1" t="s">
        <v>57</v>
      </c>
      <c r="E50" s="1" t="s">
        <v>69</v>
      </c>
      <c r="F50" s="52" t="s">
        <v>44</v>
      </c>
      <c r="G50" s="52" t="s">
        <v>80</v>
      </c>
      <c r="H50" s="20" t="s">
        <v>32</v>
      </c>
      <c r="I50" s="2" t="s">
        <v>33</v>
      </c>
      <c r="J50" s="51">
        <v>80493772</v>
      </c>
      <c r="K50" s="41" t="s">
        <v>111</v>
      </c>
      <c r="L50" s="40" t="s">
        <v>112</v>
      </c>
      <c r="M50" s="41" t="s">
        <v>75</v>
      </c>
      <c r="N50" s="42" t="str">
        <f>IF(K50&gt;0,E50,"V")</f>
        <v>ASISTENCIAL</v>
      </c>
      <c r="O50" s="43" t="str">
        <f>IF(W50="VACANTE DEFINITIVA",D50,"NA")</f>
        <v>NA</v>
      </c>
      <c r="P50" s="43" t="str">
        <f>IF(W50="VACANTE DEFINITIVA",E50,"NA")</f>
        <v>NA</v>
      </c>
      <c r="Q50" s="43" t="str">
        <f>IF(W50="VACANTE TEMPORAL",D50,"NA")</f>
        <v>NA</v>
      </c>
      <c r="R50" s="43" t="str">
        <f>IF(W50="VACANTE TEMPORAL",E50,"NA")</f>
        <v>NA</v>
      </c>
      <c r="S50" s="21">
        <v>39083</v>
      </c>
      <c r="T50" s="22" t="s">
        <v>39</v>
      </c>
      <c r="U50" s="65">
        <v>614</v>
      </c>
      <c r="V50" s="54">
        <v>44376</v>
      </c>
      <c r="W50" s="24" t="s">
        <v>57</v>
      </c>
      <c r="X50" s="44">
        <v>31256</v>
      </c>
      <c r="Y50" s="44" t="s">
        <v>28</v>
      </c>
      <c r="Z50" s="43" t="str">
        <f>IF(Y50="MASCULINO",N50,"V")</f>
        <v>ASISTENCIAL</v>
      </c>
      <c r="AA50" s="43" t="str">
        <f>IF(Y50="FEMENINO",N50,"V")</f>
        <v>V</v>
      </c>
      <c r="AB50" s="43" t="str">
        <f>IF(Y50="TRANSGÉNERO",N50,"V")</f>
        <v>V</v>
      </c>
      <c r="AC50" s="45" t="s">
        <v>34</v>
      </c>
      <c r="AD50" s="45" t="s">
        <v>34</v>
      </c>
      <c r="AE50" s="45"/>
      <c r="AF50" s="55" t="s">
        <v>35</v>
      </c>
      <c r="AG50" s="46"/>
      <c r="AH50" s="50">
        <v>2204049</v>
      </c>
      <c r="AI50" s="50">
        <v>0</v>
      </c>
      <c r="AJ50" s="50">
        <v>0</v>
      </c>
      <c r="AK50" s="50">
        <v>0</v>
      </c>
      <c r="AL50" s="56">
        <v>0</v>
      </c>
      <c r="AM50" s="11" t="s">
        <v>71</v>
      </c>
      <c r="AN50" s="11" t="s">
        <v>72</v>
      </c>
      <c r="AO50" s="11" t="s">
        <v>64</v>
      </c>
      <c r="AP50" s="11"/>
      <c r="AQ50" s="31"/>
      <c r="AR50" s="31"/>
      <c r="AS50" s="31"/>
      <c r="AT50" s="31"/>
      <c r="AU50" s="31"/>
      <c r="AV50" s="31"/>
      <c r="AW50" s="25">
        <f ca="1">+AW$10-X50</f>
        <v>13821</v>
      </c>
      <c r="AX50" s="26">
        <f ca="1">+AW50/365</f>
        <v>37.865753424657534</v>
      </c>
      <c r="AY50" s="27">
        <f ca="1">MOD(AW50,365)</f>
        <v>316</v>
      </c>
      <c r="AZ50" s="26">
        <f ca="1">+AY50/30</f>
        <v>10.533333333333333</v>
      </c>
      <c r="BA50" s="27">
        <f ca="1">MOD(AY50,30)</f>
        <v>16</v>
      </c>
      <c r="BC50" s="29" t="e">
        <f ca="1">IF(AX50&gt;60,#REF!,IF(AX50&gt;50,#REF!,IF(AX50&gt;40,#REF!,IF(AX50&gt;30,#REF!,IF(AX50&gt;20,#REF!,#REF!)))))</f>
        <v>#REF!</v>
      </c>
      <c r="BD50" s="30" t="str">
        <f ca="1">IF(AX50&gt;100,"NA",IF(AX50&lt;100,Y50,"NA"))</f>
        <v>MASCULINO</v>
      </c>
      <c r="BE50" s="29" t="e">
        <f ca="1">IF($BD50="MASCULINO",BC50,"V")</f>
        <v>#REF!</v>
      </c>
      <c r="BF50" s="29" t="str">
        <f ca="1">IF($BD50="FEMENINO",$BC50,"V")</f>
        <v>V</v>
      </c>
      <c r="BG50" s="29" t="str">
        <f ca="1">IF($BD50="TRANSGÉNERO",$BC50,"V")</f>
        <v>V</v>
      </c>
      <c r="BJ50" s="126"/>
      <c r="BK50" s="126"/>
      <c r="BL50" s="126"/>
      <c r="BM50" s="126"/>
    </row>
  </sheetData>
  <mergeCells count="3">
    <mergeCell ref="F17:F18"/>
    <mergeCell ref="G17:G18"/>
    <mergeCell ref="H17:J17"/>
  </mergeCells>
  <conditionalFormatting sqref="J8">
    <cfRule type="duplicateValues" dxfId="10" priority="11"/>
  </conditionalFormatting>
  <conditionalFormatting sqref="J10">
    <cfRule type="duplicateValues" dxfId="9" priority="10"/>
  </conditionalFormatting>
  <conditionalFormatting sqref="J13">
    <cfRule type="duplicateValues" dxfId="8" priority="3"/>
  </conditionalFormatting>
  <conditionalFormatting sqref="J34">
    <cfRule type="duplicateValues" dxfId="7" priority="9"/>
  </conditionalFormatting>
  <conditionalFormatting sqref="J35">
    <cfRule type="duplicateValues" dxfId="6" priority="8"/>
  </conditionalFormatting>
  <conditionalFormatting sqref="J48">
    <cfRule type="duplicateValues" dxfId="5" priority="2"/>
  </conditionalFormatting>
  <conditionalFormatting sqref="J50">
    <cfRule type="duplicateValues" dxfId="4" priority="1"/>
  </conditionalFormatting>
  <conditionalFormatting sqref="AL17">
    <cfRule type="duplicateValues" dxfId="3" priority="7"/>
  </conditionalFormatting>
  <conditionalFormatting sqref="AL18">
    <cfRule type="duplicateValues" dxfId="2" priority="6"/>
  </conditionalFormatting>
  <conditionalFormatting sqref="AL19">
    <cfRule type="duplicateValues" dxfId="1" priority="5"/>
  </conditionalFormatting>
  <conditionalFormatting sqref="AL20">
    <cfRule type="duplicateValues" dxfId="0" priority="4"/>
  </conditionalFormatting>
  <dataValidations count="45">
    <dataValidation type="list" allowBlank="1" showInputMessage="1" showErrorMessage="1" sqref="E8 E10 E35" xr:uid="{00000000-0002-0000-0300-000000000000}">
      <formula1>$J$11720:$J$11724</formula1>
    </dataValidation>
    <dataValidation type="list" allowBlank="1" showInputMessage="1" showErrorMessage="1" sqref="D8 D10 D35" xr:uid="{00000000-0002-0000-0300-000001000000}">
      <formula1>$D$11720:$D$11724</formula1>
    </dataValidation>
    <dataValidation type="textLength" allowBlank="1" showInputMessage="1" showErrorMessage="1" sqref="B8 B10 B34:B35 B13 B48 B50" xr:uid="{00000000-0002-0000-0300-000002000000}">
      <formula1>0</formula1>
      <formula2>3</formula2>
    </dataValidation>
    <dataValidation type="textLength" allowBlank="1" showInputMessage="1" showErrorMessage="1" sqref="C8 C10 C34:C35 C13 C48 C50" xr:uid="{00000000-0002-0000-0300-000003000000}">
      <formula1>0</formula1>
      <formula2>2</formula2>
    </dataValidation>
    <dataValidation type="list" allowBlank="1" showInputMessage="1" showErrorMessage="1" sqref="H8 H10 H35" xr:uid="{00000000-0002-0000-0300-000004000000}">
      <formula1>$H$11720:$H$11721</formula1>
    </dataValidation>
    <dataValidation type="list" allowBlank="1" showInputMessage="1" showErrorMessage="1" sqref="I8 I10 I35" xr:uid="{00000000-0002-0000-0300-000005000000}">
      <formula1>$I$11720:$I$11721</formula1>
    </dataValidation>
    <dataValidation type="list" allowBlank="1" showInputMessage="1" showErrorMessage="1" sqref="T8 T10 T35" xr:uid="{00000000-0002-0000-0300-000006000000}">
      <formula1>$T$11725:$T$11727</formula1>
    </dataValidation>
    <dataValidation type="list" allowBlank="1" showInputMessage="1" showErrorMessage="1" sqref="W8 W10 W34:W35" xr:uid="{00000000-0002-0000-0300-000007000000}">
      <formula1>$W$11720:$W$11730</formula1>
    </dataValidation>
    <dataValidation type="list" allowBlank="1" showInputMessage="1" showErrorMessage="1" sqref="Y8 Y10 Y35" xr:uid="{00000000-0002-0000-0300-000008000000}">
      <formula1>$Y$11720:$Y$11722</formula1>
    </dataValidation>
    <dataValidation type="list" allowBlank="1" showInputMessage="1" showErrorMessage="1" sqref="AC8:AD8 AC10:AD10 AC34:AD35" xr:uid="{00000000-0002-0000-0300-000009000000}">
      <formula1>$AC$11720:$AC$11721</formula1>
    </dataValidation>
    <dataValidation type="list" allowBlank="1" showInputMessage="1" showErrorMessage="1" sqref="AF8 AF10 AF34:AF35" xr:uid="{00000000-0002-0000-0300-00000A000000}">
      <formula1>$AF$11720:$AF$11736</formula1>
    </dataValidation>
    <dataValidation type="list" allowBlank="1" showInputMessage="1" showErrorMessage="1" sqref="AE8 AE10 AE35" xr:uid="{00000000-0002-0000-0300-00000B000000}">
      <formula1>$AC$11723:$AC$11726</formula1>
    </dataValidation>
    <dataValidation type="list" allowBlank="1" showInputMessage="1" showErrorMessage="1" sqref="AG8 AG10 AG34:AG35" xr:uid="{00000000-0002-0000-0300-00000C000000}">
      <formula1>$AG$11720:$AG$11723</formula1>
    </dataValidation>
    <dataValidation type="list" allowBlank="1" showInputMessage="1" showErrorMessage="1" sqref="AR8 AR10 AR34:AR35" xr:uid="{00000000-0002-0000-0300-00000D000000}">
      <formula1>$AR$11720:$AR$11775</formula1>
    </dataValidation>
    <dataValidation type="list" allowBlank="1" showInputMessage="1" showErrorMessage="1" sqref="AM8 AM10 AM35" xr:uid="{00000000-0002-0000-0300-00000E000000}">
      <formula1>$AM$11720:$AM$11729</formula1>
    </dataValidation>
    <dataValidation type="list" allowBlank="1" showInputMessage="1" showErrorMessage="1" sqref="AQ8 AQ10 AQ34:AQ35" xr:uid="{00000000-0002-0000-0300-00000F000000}">
      <formula1>$AQ$11720:$AQ$11721</formula1>
    </dataValidation>
    <dataValidation type="list" allowBlank="1" showInputMessage="1" showErrorMessage="1" sqref="AT8 AT10 AT35" xr:uid="{00000000-0002-0000-0300-000010000000}">
      <formula1>$AT$11720:$AT$11723</formula1>
    </dataValidation>
    <dataValidation type="list" allowBlank="1" showInputMessage="1" showErrorMessage="1" sqref="AN8 AP8 AP10 AN10 AP35" xr:uid="{00000000-0002-0000-0300-000011000000}">
      <formula1>$AM$11732:$AM$12690</formula1>
    </dataValidation>
    <dataValidation type="list" allowBlank="1" showInputMessage="1" showErrorMessage="1" sqref="D34" xr:uid="{00000000-0002-0000-0300-000012000000}">
      <formula1>$D$11719:$D$11723</formula1>
    </dataValidation>
    <dataValidation type="list" allowBlank="1" showInputMessage="1" showErrorMessage="1" sqref="E34" xr:uid="{00000000-0002-0000-0300-000013000000}">
      <formula1>$J$11719:$J$11723</formula1>
    </dataValidation>
    <dataValidation type="list" allowBlank="1" showInputMessage="1" showErrorMessage="1" sqref="I34" xr:uid="{00000000-0002-0000-0300-000014000000}">
      <formula1>$I$11719:$I$11720</formula1>
    </dataValidation>
    <dataValidation type="list" allowBlank="1" showInputMessage="1" showErrorMessage="1" sqref="H34" xr:uid="{00000000-0002-0000-0300-000015000000}">
      <formula1>$H$11719:$H$11720</formula1>
    </dataValidation>
    <dataValidation type="list" allowBlank="1" showInputMessage="1" showErrorMessage="1" sqref="T34" xr:uid="{00000000-0002-0000-0300-000016000000}">
      <formula1>$T$11724:$T$11726</formula1>
    </dataValidation>
    <dataValidation type="list" allowBlank="1" showInputMessage="1" showErrorMessage="1" sqref="AE34" xr:uid="{00000000-0002-0000-0300-000017000000}">
      <formula1>$AC$11722:$AC$11725</formula1>
    </dataValidation>
    <dataValidation type="list" allowBlank="1" showInputMessage="1" showErrorMessage="1" sqref="Y34" xr:uid="{00000000-0002-0000-0300-000018000000}">
      <formula1>$Y$11719:$Y$11721</formula1>
    </dataValidation>
    <dataValidation type="list" allowBlank="1" showInputMessage="1" showErrorMessage="1" sqref="AN34 AP34" xr:uid="{00000000-0002-0000-0300-000019000000}">
      <formula1>$AM$11731:$AM$12689</formula1>
    </dataValidation>
    <dataValidation type="list" allowBlank="1" showInputMessage="1" showErrorMessage="1" sqref="AT34" xr:uid="{00000000-0002-0000-0300-00001A000000}">
      <formula1>$AT$11719:$AT$11722</formula1>
    </dataValidation>
    <dataValidation type="list" allowBlank="1" showInputMessage="1" showErrorMessage="1" sqref="AM34" xr:uid="{00000000-0002-0000-0300-00001B000000}">
      <formula1>$AM$11719:$AM$11728</formula1>
    </dataValidation>
    <dataValidation type="list" allowBlank="1" showInputMessage="1" showErrorMessage="1" sqref="AN35" xr:uid="{00000000-0002-0000-0300-00001C000000}">
      <formula1>$AM$11733:$AM$12692</formula1>
    </dataValidation>
    <dataValidation type="list" allowBlank="1" showInputMessage="1" showErrorMessage="1" sqref="E13 E48 E50" xr:uid="{00000000-0002-0000-0300-00001D000000}">
      <formula1>$J$11721:$J$11725</formula1>
    </dataValidation>
    <dataValidation type="list" allowBlank="1" showInputMessage="1" showErrorMessage="1" sqref="D13 D48 D50" xr:uid="{00000000-0002-0000-0300-00001E000000}">
      <formula1>$D$11721:$D$11725</formula1>
    </dataValidation>
    <dataValidation type="list" allowBlank="1" showInputMessage="1" showErrorMessage="1" sqref="H13 H48 H50" xr:uid="{00000000-0002-0000-0300-00001F000000}">
      <formula1>$H$11721:$H$11722</formula1>
    </dataValidation>
    <dataValidation type="list" allowBlank="1" showInputMessage="1" showErrorMessage="1" sqref="I13 I48 I50" xr:uid="{00000000-0002-0000-0300-000020000000}">
      <formula1>$I$11721:$I$11722</formula1>
    </dataValidation>
    <dataValidation type="list" allowBlank="1" showInputMessage="1" showErrorMessage="1" sqref="T13 T48 T50" xr:uid="{00000000-0002-0000-0300-000021000000}">
      <formula1>$T$11726:$T$11728</formula1>
    </dataValidation>
    <dataValidation type="list" allowBlank="1" showInputMessage="1" showErrorMessage="1" sqref="W13 W48 W50" xr:uid="{00000000-0002-0000-0300-000022000000}">
      <formula1>$W$11721:$W$11731</formula1>
    </dataValidation>
    <dataValidation type="list" allowBlank="1" showInputMessage="1" showErrorMessage="1" sqref="Y13 Y48 Y50" xr:uid="{00000000-0002-0000-0300-000023000000}">
      <formula1>$Y$11721:$Y$11723</formula1>
    </dataValidation>
    <dataValidation type="list" allowBlank="1" showInputMessage="1" showErrorMessage="1" sqref="AC13:AD13 AC48:AD48 AC50:AD50" xr:uid="{00000000-0002-0000-0300-000024000000}">
      <formula1>$AC$11721:$AC$11722</formula1>
    </dataValidation>
    <dataValidation type="list" allowBlank="1" showInputMessage="1" showErrorMessage="1" sqref="AF13 AF48 AF50" xr:uid="{00000000-0002-0000-0300-000025000000}">
      <formula1>$AF$11721:$AF$11737</formula1>
    </dataValidation>
    <dataValidation type="list" allowBlank="1" showInputMessage="1" showErrorMessage="1" sqref="AE13 AE48 AE50" xr:uid="{00000000-0002-0000-0300-000026000000}">
      <formula1>$AC$11724:$AC$11727</formula1>
    </dataValidation>
    <dataValidation type="list" allowBlank="1" showInputMessage="1" showErrorMessage="1" sqref="AG13 AG48 AG50" xr:uid="{00000000-0002-0000-0300-000027000000}">
      <formula1>$AG$11721:$AG$11724</formula1>
    </dataValidation>
    <dataValidation type="list" allowBlank="1" showInputMessage="1" showErrorMessage="1" sqref="AR13 AR48 AR50" xr:uid="{00000000-0002-0000-0300-000028000000}">
      <formula1>$AR$11721:$AR$11776</formula1>
    </dataValidation>
    <dataValidation type="list" allowBlank="1" showInputMessage="1" showErrorMessage="1" sqref="AM13 AM48 AM50" xr:uid="{00000000-0002-0000-0300-000029000000}">
      <formula1>$AM$11721:$AM$11730</formula1>
    </dataValidation>
    <dataValidation type="list" allowBlank="1" showInputMessage="1" showErrorMessage="1" sqref="AQ13 AQ48 AQ50" xr:uid="{00000000-0002-0000-0300-00002A000000}">
      <formula1>$AQ$11721:$AQ$11722</formula1>
    </dataValidation>
    <dataValidation type="list" allowBlank="1" showInputMessage="1" showErrorMessage="1" sqref="AT13 AT48 AT50" xr:uid="{00000000-0002-0000-0300-00002B000000}">
      <formula1>$AT$11721:$AT$11724</formula1>
    </dataValidation>
    <dataValidation type="list" allowBlank="1" showInputMessage="1" showErrorMessage="1" sqref="AP13 AN13 AN48 AP48 AP50 AN50" xr:uid="{00000000-0002-0000-0300-00002C000000}">
      <formula1>$AM$11733:$AM$12691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"/>
  <sheetViews>
    <sheetView topLeftCell="H1" workbookViewId="0">
      <selection activeCell="P1" sqref="P1:V1"/>
    </sheetView>
  </sheetViews>
  <sheetFormatPr baseColWidth="10" defaultColWidth="11.42578125" defaultRowHeight="12.75" x14ac:dyDescent="0.2"/>
  <sheetData>
    <row r="1" spans="1:21" ht="33.75" x14ac:dyDescent="0.2">
      <c r="E1" s="6">
        <v>39083</v>
      </c>
      <c r="F1" s="7" t="s">
        <v>58</v>
      </c>
      <c r="G1" s="18">
        <v>2</v>
      </c>
      <c r="H1" s="19">
        <v>39084</v>
      </c>
      <c r="I1" s="8" t="s">
        <v>59</v>
      </c>
      <c r="J1" s="9">
        <v>29692</v>
      </c>
      <c r="K1" s="10" t="s">
        <v>29</v>
      </c>
      <c r="L1" s="11" t="s">
        <v>77</v>
      </c>
      <c r="M1" s="11" t="s">
        <v>64</v>
      </c>
      <c r="N1" s="11" t="s">
        <v>64</v>
      </c>
      <c r="O1" s="11"/>
      <c r="P1" s="12" t="s">
        <v>34</v>
      </c>
      <c r="Q1" s="12" t="s">
        <v>34</v>
      </c>
      <c r="R1" s="12" t="s">
        <v>34</v>
      </c>
      <c r="S1" s="12" t="s">
        <v>34</v>
      </c>
      <c r="T1" s="12" t="s">
        <v>34</v>
      </c>
      <c r="U1" s="12" t="s">
        <v>34</v>
      </c>
    </row>
    <row r="2" spans="1:21" ht="33.75" x14ac:dyDescent="0.2">
      <c r="A2" s="3">
        <v>52754082</v>
      </c>
      <c r="B2" s="4" t="s">
        <v>84</v>
      </c>
      <c r="C2" s="5" t="s">
        <v>109</v>
      </c>
      <c r="D2" s="4" t="s">
        <v>85</v>
      </c>
      <c r="E2" s="6">
        <v>39154</v>
      </c>
      <c r="F2" s="7" t="s">
        <v>58</v>
      </c>
      <c r="G2" s="18">
        <v>35</v>
      </c>
      <c r="H2" s="19">
        <v>39153</v>
      </c>
      <c r="I2" s="8" t="s">
        <v>59</v>
      </c>
      <c r="J2" s="9">
        <v>29911</v>
      </c>
      <c r="K2" s="10" t="s">
        <v>29</v>
      </c>
      <c r="L2" s="11" t="s">
        <v>77</v>
      </c>
      <c r="M2" s="11" t="s">
        <v>64</v>
      </c>
      <c r="N2" s="11" t="s">
        <v>64</v>
      </c>
      <c r="O2" s="11"/>
      <c r="P2" s="12" t="s">
        <v>34</v>
      </c>
      <c r="Q2" s="12" t="s">
        <v>34</v>
      </c>
      <c r="R2" s="12" t="s">
        <v>34</v>
      </c>
      <c r="S2" s="12" t="s">
        <v>34</v>
      </c>
      <c r="T2" s="12" t="s">
        <v>34</v>
      </c>
      <c r="U2" s="12" t="s">
        <v>34</v>
      </c>
    </row>
  </sheetData>
  <protectedRanges>
    <protectedRange sqref="L1:U1" name="Rango1_1"/>
    <protectedRange sqref="L2:U2" name="Rango1_1_1"/>
  </protectedRanges>
  <dataValidations count="6">
    <dataValidation type="list" allowBlank="1" showInputMessage="1" showErrorMessage="1" sqref="F1:F2" xr:uid="{00000000-0002-0000-0400-000000000000}">
      <formula1>$T$11437:$T$11439</formula1>
    </dataValidation>
    <dataValidation type="list" allowBlank="1" showInputMessage="1" showErrorMessage="1" sqref="I1:I2" xr:uid="{00000000-0002-0000-0400-000001000000}">
      <formula1>$W$11432:$W$11442</formula1>
    </dataValidation>
    <dataValidation type="list" allowBlank="1" showInputMessage="1" showErrorMessage="1" sqref="K1:K2" xr:uid="{00000000-0002-0000-0400-000002000000}">
      <formula1>$Y$11432:$Y$11434</formula1>
    </dataValidation>
    <dataValidation type="list" allowBlank="1" showInputMessage="1" showErrorMessage="1" sqref="L1:L2" xr:uid="{00000000-0002-0000-0400-000003000000}">
      <formula1>$AM$11432:$AM$11441</formula1>
    </dataValidation>
    <dataValidation type="list" allowBlank="1" showInputMessage="1" showErrorMessage="1" sqref="P1:U2" xr:uid="{00000000-0002-0000-0400-000004000000}">
      <formula1>$AQ$11432:$AQ$11433</formula1>
    </dataValidation>
    <dataValidation type="list" allowBlank="1" showInputMessage="1" showErrorMessage="1" sqref="O1:O2 M1:M2" xr:uid="{00000000-0002-0000-0400-000005000000}">
      <formula1>$AM$11444:$AM$12402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B57DF123491041833F85DAE8892874" ma:contentTypeVersion="18" ma:contentTypeDescription="Crear nuevo documento." ma:contentTypeScope="" ma:versionID="2ae204431a764bd1a1130a828c6fb3ed">
  <xsd:schema xmlns:xsd="http://www.w3.org/2001/XMLSchema" xmlns:xs="http://www.w3.org/2001/XMLSchema" xmlns:p="http://schemas.microsoft.com/office/2006/metadata/properties" xmlns:ns3="0935b897-e83e-4004-9f75-4e3807b73bb0" xmlns:ns4="da0db5d3-cc18-450f-b024-369bac33d3b9" targetNamespace="http://schemas.microsoft.com/office/2006/metadata/properties" ma:root="true" ma:fieldsID="86384d89270a4051b478c759f81cdca9" ns3:_="" ns4:_="">
    <xsd:import namespace="0935b897-e83e-4004-9f75-4e3807b73bb0"/>
    <xsd:import namespace="da0db5d3-cc18-450f-b024-369bac33d3b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5b897-e83e-4004-9f75-4e3807b73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db5d3-cc18-450f-b024-369bac33d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a0db5d3-cc18-450f-b024-369bac33d3b9" xsi:nil="true"/>
  </documentManagement>
</p:properties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L k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0 h c O 8 a 4 A A A D 4 A A A A E g A A A E N v b m Z p Z y 9 Q Y W N r Y W d l L n h t b I S P Q Q u C M B z F 7 0 H f Q X Z 3 m w a C 8 n c e v C Y F Q X Q d O n S k W 7 j Z / G 4 d + k h 9 h Z S y u n V 8 7 / 3 g v f e 4 3 S E b u 9 a 7 i t 5 I r V I U Y I o 8 Y 7 m q e K u V S J H S K G P r F e x 5 e e a 1 8 C Z a m W Q 0 V Y o a a y 8 J I c 4 5 7 D Z Y 9 z U J K Q 3 I q d g e y k Z 0 H H 1 g + R / 2 p Z p r S 4 E Y H F 9 r W I j j C A d x F I W Y A l l c K K T 6 E u G 0 e E 5 / T M i H 1 g 6 9 Y M L 4 + Q 7 I I o G 8 T 7 A n A A A A / / 8 D A F B L A w Q U A A I A C A A A A C E A R c w h w c c B A A D s B g A A E w A A A E Z v c m 1 1 b G F z L 1 N l Y 3 R p b 2 4 x L m 3 s k 9 9 q 2 z A U x u 8 D f Y e D c 9 N C G u z W Z R 2 j 0 M 7 1 h k d x t z Z j F 6 W U Y / k 0 U W v p G E k e z U K e a o + w F 5 s c 7 x 9 z N k b Y d l X d C H Q + f Y f z / S R L w k n W c N n t 0 b P B w M 7 Q U A n D I G F j i I E q X z O s p e A A j q A i t z U A v 8 6 N n J L 2 J + m D o G q c N F 6 t 3 T s 2 9 w X z / f b O 4 i p H R U f B B I s K o + B 6 e Z W w d l 5 y P e o M h s F E 1 g w C V S G x X J m 3 W h p P D G p 7 y 0 Y l X D V K T + Y 1 2 e 2 u 3 W i x C H J W h S E b j M D 5 C j h 6 c M s R L I I X J G Y I J Y F G I Z X 0 n f i r p k R H T i p a 6 b L S l 2 S J Z a t 9 S Z o M 9 7 x O q S b t d U I i p N a Z R r j G o J 9 5 i l p + 8 P 6 s s e r f S l + n + W m a J 9 l J r / Y l z X S V 5 q e P b Z y 7 k G n r p G v W 2 C 1 3 t g Z S r w / q O 6 T O 9 O Y H R J s Q 6 r s 8 0 v o X t L q f 8 P i H / h e V X 1 2 p y d i 1 Y u e / w C 3 r b 6 O g n q / O S 2 l I t A 0 2 h X 6 w M f S D v w j 9 1 U l 2 c Q 5 p f p G 9 e Z v 2 h r / D w s j q u P A v w 9 O 0 B U / Z 4 X j K 7 8 e i z / Z u x l r P b / a P Z + w U y s p r F P x + 9 T z 2 o 3 D v M I z D J 9 H P e S d n Z 3 A Y P s 8 u Y Q h P 4 9 2 9 y D Y G X E s S Y s A a j f M B + a c J c R j / O Z L P A A A A / / 8 D A F B L A Q I t A B Q A B g A I A A A A I Q A q 3 a p A 0 g A A A D c B A A A T A A A A A A A A A A A A A A A A A A A A A A B b Q 2 9 u d G V u d F 9 U e X B l c 1 0 u e G 1 s U E s B A i 0 A F A A C A A g A A A A h A N I X D v G u A A A A + A A A A B I A A A A A A A A A A A A A A A A A C w M A A E N v b m Z p Z y 9 Q Y W N r Y W d l L n h t b F B L A Q I t A B Q A A g A I A A A A I Q B F z C H B x w E A A O w G A A A T A A A A A A A A A A A A A A A A A O k D A A B G b 3 J t d W x h c y 9 T Z W N 0 a W 9 u M S 5 t U E s F B g A A A A A D A A M A w g A A A O E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E L w A A A A A A A C I v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Q 2 9 y c m V v J T I w Z W x l Y 3 R y b 2 5 p Y 2 8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N j g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E t M T N U M T g 6 M T A 6 M z A u M D Q 1 M T Q x N F o i L z 4 8 R W 5 0 c n k g V H l w Z T 0 i R m l s b E N v b H V t b l R 5 c G V z I i B W Y W x 1 Z T 0 i c 0 J n Y 0 d C Z 1 l H I i 8 + P E V u d H J 5 I F R 5 c G U 9 I k Z p b G x D b 2 x 1 b W 5 O Y W 1 l c y I g V m F s d W U 9 I n N b J n F 1 b 3 Q 7 T m 9 t Y n J l c y Z x d W 9 0 O y w m c X V v d D t G Z W N o Y S B k Z S B u Y W N p b W l l b n R v J n F 1 b 3 Q 7 L C Z x d W 9 0 O 0 l k Z W 5 0 a W R h Z C B k Z S B H Z W 5 l c m 8 m c X V v d D s s J n F 1 b 3 Q 7 R G V w Z W 5 k Z W 5 j a W E g R X N 0 c n V j d H V y Y S B P c m d h b m l 6 Y W N p b 2 5 h b C Z x d W 9 0 O y w m c X V v d D t E R V B F T k R F T k N J Q S Z x d W 9 0 O y w m c X V v d D t D b 3 J y Z W 8 g R W x l Y 3 R y w 7 N u a W N v L S B J b n N 0 a X R 1 Y 2 l v b m F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0 Z j R j Z D Y y Y i 0 y Y W Z m L T Q x Z G E t Y W U 0 Y i 0 5 O W I 2 N j I y N z Q 4 N W Y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S G 9 q Y T U i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y c m V v I G V s Z W N 0 c m 9 u a W N v L 1 R p c G 8 g Y 2 F t Y m l h Z G 8 u e 0 5 v b W J y Z X M s M H 0 m c X V v d D s s J n F 1 b 3 Q 7 U 2 V j d G l v b j E v Q 2 9 y c m V v I G V s Z W N 0 c m 9 u a W N v L 1 R p c G 8 g Y 2 F t Y m l h Z G 8 u e 0 Z l Y 2 h h I G R l I G 5 h Y 2 l t a W V u d G 8 s M X 0 m c X V v d D s s J n F 1 b 3 Q 7 U 2 V j d G l v b j E v Q 2 9 y c m V v I G V s Z W N 0 c m 9 u a W N v L 1 R p c G 8 g Y 2 F t Y m l h Z G 8 u e 0 l k Z W 5 0 a W R h Z C B k Z S B H Z W 5 l c m 8 s M n 0 m c X V v d D s s J n F 1 b 3 Q 7 U 2 V j d G l v b j E v Q 2 9 y c m V v I G V s Z W N 0 c m 9 u a W N v L 1 R p c G 8 g Y 2 F t Y m l h Z G 8 u e 0 R l c G V u Z G V u Y 2 l h I E V z d H J 1 Y 3 R 1 c m E g T 3 J n Y W 5 p e m F j a W 9 u Y W w s M 3 0 m c X V v d D s s J n F 1 b 3 Q 7 U 2 V j d G l v b j E v Q 2 9 y c m V v I G V s Z W N 0 c m 9 u a W N v L 1 R p c G 8 g Y 2 F t Y m l h Z G 8 u e 0 R F U E V O R E V O Q 0 l B L D R 9 J n F 1 b 3 Q 7 L C Z x d W 9 0 O 1 N l Y 3 R p b 2 4 x L 0 N v c n J l b y B l b G V j d H J v b m l j b y 9 U a X B v I G N h b W J p Y W R v L n t D b 3 J y Z W 8 g R W x l Y 3 R y w 7 N u a W N v L S B J b n N 0 a X R 1 Y 2 l v b m F s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N v c n J l b y B l b G V j d H J v b m l j b y 9 U a X B v I G N h b W J p Y W R v L n t O b 2 1 i c m V z L D B 9 J n F 1 b 3 Q 7 L C Z x d W 9 0 O 1 N l Y 3 R p b 2 4 x L 0 N v c n J l b y B l b G V j d H J v b m l j b y 9 U a X B v I G N h b W J p Y W R v L n t G Z W N o Y S B k Z S B u Y W N p b W l l b n R v L D F 9 J n F 1 b 3 Q 7 L C Z x d W 9 0 O 1 N l Y 3 R p b 2 4 x L 0 N v c n J l b y B l b G V j d H J v b m l j b y 9 U a X B v I G N h b W J p Y W R v L n t J Z G V u d G l k Y W Q g Z G U g R 2 V u Z X J v L D J 9 J n F 1 b 3 Q 7 L C Z x d W 9 0 O 1 N l Y 3 R p b 2 4 x L 0 N v c n J l b y B l b G V j d H J v b m l j b y 9 U a X B v I G N h b W J p Y W R v L n t E Z X B l b m R l b m N p Y S B F c 3 R y d W N 0 d X J h I E 9 y Z 2 F u a X p h Y 2 l v b m F s L D N 9 J n F 1 b 3 Q 7 L C Z x d W 9 0 O 1 N l Y 3 R p b 2 4 x L 0 N v c n J l b y B l b G V j d H J v b m l j b y 9 U a X B v I G N h b W J p Y W R v L n t E R V B F T k R F T k N J Q S w 0 f S Z x d W 9 0 O y w m c X V v d D t T Z W N 0 a W 9 u M S 9 D b 3 J y Z W 8 g Z W x l Y 3 R y b 2 5 p Y 2 8 v V G l w b y B j Y W 1 i a W F k b y 5 7 Q 2 9 y c m V v I E V s Z W N 0 c s O z b m l j b y 0 g S W 5 z d G l 0 d W N p b 2 5 h b C w 1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m V n Y W N p w 7 N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b 3 J y Z W 9 f Z W x l Y 3 R y b 2 5 p Y 2 8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N j g w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E t M T N U M T g 6 M j E 6 M z E u M j c 2 O T Y 1 M 1 o i L z 4 8 R W 5 0 c n k g V H l w Z T 0 i R m l s b E N v b H V t b l R 5 c G V z I i B W Y W x 1 Z T 0 i c 0 J n Y 0 d C Z 1 l H I i 8 + P E V u d H J 5 I F R 5 c G U 9 I k Z p b G x D b 2 x 1 b W 5 O Y W 1 l c y I g V m F s d W U 9 I n N b J n F 1 b 3 Q 7 T m 9 t Y n J l c y Z x d W 9 0 O y w m c X V v d D t G Z W N o Y S B k Z S B u Y W N p b W l l b n R v J n F 1 b 3 Q 7 L C Z x d W 9 0 O 0 l k Z W 5 0 a W R h Z C B k Z S B H Z W 5 l c m 8 m c X V v d D s s J n F 1 b 3 Q 7 R G V w Z W 5 k Z W 5 j a W E g R X N 0 c n V j d H V y Y S B P c m d h b m l 6 Y W N p b 2 5 h b C Z x d W 9 0 O y w m c X V v d D t E R V B F T k R F T k N J Q S Z x d W 9 0 O y w m c X V v d D t D b 3 J y Z W 8 g R W x l Y 3 R y w 7 N u a W N v L S B J b n N 0 a X R 1 Y 2 l v b m F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0 O D Z h Z G V k M i 0 2 Y 2 E x L T Q 2 N j I t Y j c 2 Y i 0 5 O D k 5 Z D E w N 2 F h Z T c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S G 9 q Y T Y i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y c m V v X 2 V s Z W N 0 c m 9 u a W N v L 1 R p c G 8 g Y 2 F t Y m l h Z G 8 u e 0 5 v b W J y Z X M s M H 0 m c X V v d D s s J n F 1 b 3 Q 7 U 2 V j d G l v b j E v Q 2 9 y c m V v X 2 V s Z W N 0 c m 9 u a W N v L 1 R p c G 8 g Y 2 F t Y m l h Z G 8 u e 0 Z l Y 2 h h I G R l I G 5 h Y 2 l t a W V u d G 8 s M X 0 m c X V v d D s s J n F 1 b 3 Q 7 U 2 V j d G l v b j E v Q 2 9 y c m V v X 2 V s Z W N 0 c m 9 u a W N v L 1 R p c G 8 g Y 2 F t Y m l h Z G 8 u e 0 l k Z W 5 0 a W R h Z C B k Z S B H Z W 5 l c m 8 s M n 0 m c X V v d D s s J n F 1 b 3 Q 7 U 2 V j d G l v b j E v Q 2 9 y c m V v X 2 V s Z W N 0 c m 9 u a W N v L 1 R p c G 8 g Y 2 F t Y m l h Z G 8 u e 0 R l c G V u Z G V u Y 2 l h I E V z d H J 1 Y 3 R 1 c m E g T 3 J n Y W 5 p e m F j a W 9 u Y W w s M 3 0 m c X V v d D s s J n F 1 b 3 Q 7 U 2 V j d G l v b j E v Q 2 9 y c m V v X 2 V s Z W N 0 c m 9 u a W N v L 1 R p c G 8 g Y 2 F t Y m l h Z G 8 u e 0 R F U E V O R E V O Q 0 l B L D R 9 J n F 1 b 3 Q 7 L C Z x d W 9 0 O 1 N l Y 3 R p b 2 4 x L 0 N v c n J l b 1 9 l b G V j d H J v b m l j b y 9 U a X B v I G N h b W J p Y W R v L n t D b 3 J y Z W 8 g R W x l Y 3 R y w 7 N u a W N v L S B J b n N 0 a X R 1 Y 2 l v b m F s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N v c n J l b 1 9 l b G V j d H J v b m l j b y 9 U a X B v I G N h b W J p Y W R v L n t O b 2 1 i c m V z L D B 9 J n F 1 b 3 Q 7 L C Z x d W 9 0 O 1 N l Y 3 R p b 2 4 x L 0 N v c n J l b 1 9 l b G V j d H J v b m l j b y 9 U a X B v I G N h b W J p Y W R v L n t G Z W N o Y S B k Z S B u Y W N p b W l l b n R v L D F 9 J n F 1 b 3 Q 7 L C Z x d W 9 0 O 1 N l Y 3 R p b 2 4 x L 0 N v c n J l b 1 9 l b G V j d H J v b m l j b y 9 U a X B v I G N h b W J p Y W R v L n t J Z G V u d G l k Y W Q g Z G U g R 2 V u Z X J v L D J 9 J n F 1 b 3 Q 7 L C Z x d W 9 0 O 1 N l Y 3 R p b 2 4 x L 0 N v c n J l b 1 9 l b G V j d H J v b m l j b y 9 U a X B v I G N h b W J p Y W R v L n t E Z X B l b m R l b m N p Y S B F c 3 R y d W N 0 d X J h I E 9 y Z 2 F u a X p h Y 2 l v b m F s L D N 9 J n F 1 b 3 Q 7 L C Z x d W 9 0 O 1 N l Y 3 R p b 2 4 x L 0 N v c n J l b 1 9 l b G V j d H J v b m l j b y 9 U a X B v I G N h b W J p Y W R v L n t E R V B F T k R F T k N J Q S w 0 f S Z x d W 9 0 O y w m c X V v d D t T Z W N 0 a W 9 u M S 9 D b 3 J y Z W 9 f Z W x l Y 3 R y b 2 5 p Y 2 8 v V G l w b y B j Y W 1 i a W F k b y 5 7 Q 2 9 y c m V v I E V s Z W N 0 c s O z b m l j b y 0 g S W 5 z d G l 0 d W N p b 2 5 h b C w 1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Z W d h Y 2 n D s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h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2 O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w M S 0 x M 1 Q x O D o y N j o z M y 4 3 N T Y z M z c 3 W i I v P j x F b n R y e S B U e X B l P S J G a W x s Q 2 9 s d W 1 u V H l w Z X M i I F Z h b H V l P S J z Q m d j R 0 J n W U d C Z 0 F H I i 8 + P E V u d H J 5 I F R 5 c G U 9 I k Z p b G x D b 2 x 1 b W 5 O Y W 1 l c y I g V m F s d W U 9 I n N b J n F 1 b 3 Q 7 T m 9 t Y n J l c y Z x d W 9 0 O y w m c X V v d D t G Z W N o Y S B k Z S B u Y W N p b W l l b n R v J n F 1 b 3 Q 7 L C Z x d W 9 0 O 0 l k Z W 5 0 a W R h Z C B k Z S B H Z W 5 l c m 8 m c X V v d D s s J n F 1 b 3 Q 7 R G V w Z W 5 k Z W 5 j a W E g R X N 0 c n V j d H V y Y S B P c m d h b m l 6 Y W N p b 2 5 h b C Z x d W 9 0 O y w m c X V v d D t E R V B F T k R F T k N J Q S Z x d W 9 0 O y w m c X V v d D t D b 3 J y Z W 8 g R W x l Y 3 R y w 7 N u a W N v L S B J b n N 0 a X R 1 Y 2 l v b m F s J n F 1 b 3 Q 7 L C Z x d W 9 0 O 0 N v c n J l b y B F b G V j d H L D s 2 5 p Y 2 8 t c G V y c 2 9 u Y W w m c X V v d D s s J n F 1 b 3 Q 7 d G V s Z W Z v b m 8 m c X V v d D s s J n F 1 b 3 Q 7 Z G l y Z W N j a W 9 u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3 M T k z N j c 1 M i 1 l Z W V j L T Q 0 Z T c t O T E z M i 1 m M 2 Q 5 O G V i N j g z M T E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S G 9 q Y T c i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E x L 1 R p c G 8 g Y 2 F t Y m l h Z G 8 u e 0 5 v b W J y Z X M s M H 0 m c X V v d D s s J n F 1 b 3 Q 7 U 2 V j d G l v b j E v V G F i b G E x L 1 R p c G 8 g Y 2 F t Y m l h Z G 8 u e 0 Z l Y 2 h h I G R l I G 5 h Y 2 l t a W V u d G 8 s M X 0 m c X V v d D s s J n F 1 b 3 Q 7 U 2 V j d G l v b j E v V G F i b G E x L 1 R p c G 8 g Y 2 F t Y m l h Z G 8 u e 0 l k Z W 5 0 a W R h Z C B k Z S B H Z W 5 l c m 8 s M n 0 m c X V v d D s s J n F 1 b 3 Q 7 U 2 V j d G l v b j E v V G F i b G E x L 1 R p c G 8 g Y 2 F t Y m l h Z G 8 u e 0 R l c G V u Z G V u Y 2 l h I E V z d H J 1 Y 3 R 1 c m E g T 3 J n Y W 5 p e m F j a W 9 u Y W w s M 3 0 m c X V v d D s s J n F 1 b 3 Q 7 U 2 V j d G l v b j E v V G F i b G E x L 1 R p c G 8 g Y 2 F t Y m l h Z G 8 u e 0 R F U E V O R E V O Q 0 l B L D R 9 J n F 1 b 3 Q 7 L C Z x d W 9 0 O 1 N l Y 3 R p b 2 4 x L 1 R h Y m x h M S 9 U a X B v I G N h b W J p Y W R v L n t D b 3 J y Z W 8 g R W x l Y 3 R y w 7 N u a W N v L S B J b n N 0 a X R 1 Y 2 l v b m F s L D V 9 J n F 1 b 3 Q 7 L C Z x d W 9 0 O 1 N l Y 3 R p b 2 4 x L 1 R h Y m x h M S 9 U a X B v I G N h b W J p Y W R v L n t D b 3 J y Z W 8 g R W x l Y 3 R y w 7 N u a W N v L X B l c n N v b m F s L D Z 9 J n F 1 b 3 Q 7 L C Z x d W 9 0 O 1 N l Y 3 R p b 2 4 x L 1 R h Y m x h M S 9 U a X B v I G N h b W J p Y W R v L n t 0 Z W x l Z m 9 u b y w 3 f S Z x d W 9 0 O y w m c X V v d D t T Z W N 0 a W 9 u M S 9 U Y W J s Y T E v V G l w b y B j Y W 1 i a W F k b y 5 7 Z G l y Z W N j a W 9 u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R h Y m x h M S 9 U a X B v I G N h b W J p Y W R v L n t O b 2 1 i c m V z L D B 9 J n F 1 b 3 Q 7 L C Z x d W 9 0 O 1 N l Y 3 R p b 2 4 x L 1 R h Y m x h M S 9 U a X B v I G N h b W J p Y W R v L n t G Z W N o Y S B k Z S B u Y W N p b W l l b n R v L D F 9 J n F 1 b 3 Q 7 L C Z x d W 9 0 O 1 N l Y 3 R p b 2 4 x L 1 R h Y m x h M S 9 U a X B v I G N h b W J p Y W R v L n t J Z G V u d G l k Y W Q g Z G U g R 2 V u Z X J v L D J 9 J n F 1 b 3 Q 7 L C Z x d W 9 0 O 1 N l Y 3 R p b 2 4 x L 1 R h Y m x h M S 9 U a X B v I G N h b W J p Y W R v L n t E Z X B l b m R l b m N p Y S B F c 3 R y d W N 0 d X J h I E 9 y Z 2 F u a X p h Y 2 l v b m F s L D N 9 J n F 1 b 3 Q 7 L C Z x d W 9 0 O 1 N l Y 3 R p b 2 4 x L 1 R h Y m x h M S 9 U a X B v I G N h b W J p Y W R v L n t E R V B F T k R F T k N J Q S w 0 f S Z x d W 9 0 O y w m c X V v d D t T Z W N 0 a W 9 u M S 9 U Y W J s Y T E v V G l w b y B j Y W 1 i a W F k b y 5 7 Q 2 9 y c m V v I E V s Z W N 0 c s O z b m l j b y 0 g S W 5 z d G l 0 d W N p b 2 5 h b C w 1 f S Z x d W 9 0 O y w m c X V v d D t T Z W N 0 a W 9 u M S 9 U Y W J s Y T E v V G l w b y B j Y W 1 i a W F k b y 5 7 Q 2 9 y c m V v I E V s Z W N 0 c s O z b m l j b y 1 w Z X J z b 2 5 h b C w 2 f S Z x d W 9 0 O y w m c X V v d D t T Z W N 0 a W 9 u M S 9 U Y W J s Y T E v V G l w b y B j Y W 1 i a W F k b y 5 7 d G V s Z W Z v b m 8 s N 3 0 m c X V v d D s s J n F 1 b 3 Q 7 U 2 V j d G l v b j E v V G F i b G E x L 1 R p c G 8 g Y 2 F t Y m l h Z G 8 u e 2 R p c m V j Y 2 l v b i w 4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m V n Y W N p w 7 N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Y T U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1 L T A x L T E z V D E 4 O j Q x O j A 1 L j U 0 M T E 0 M D R a I i 8 + P E V u d H J 5 I F R 5 c G U 9 I k Z p b G x D b 2 x 1 b W 5 U e X B l c y I g V m F s d W U 9 I n N C Z 1 l H Q U F Z P S I v P j x F b n R y e S B U e X B l P S J G a W x s Q 2 9 s d W 1 u T m F t Z X M i I F Z h b H V l P S J z W y Z x d W 9 0 O 0 p B S V J P I E V O U k l R V U U m c X V v d D s s J n F 1 b 3 Q 7 a m F i c m l s Q G J v b W J l c m 9 z Y m 9 n b 3 R h L m d v d i 5 j b y Z x d W 9 0 O y w m c X V v d D t q a G 9 u b n l f M 0 B o b 3 R t Y W l s L m N v b S A g I C A g I C A g I C A g I C A g I C A g I C A g I C A g I C A g I C A g I C A m c X V v d D s s J n F 1 b 3 Q 7 M z E w M j g w N D A 3 M S Z x d W 9 0 O y w m c X V v d D t D T E w g O D B C S V M g I y A 5 N C 0 y M X N 1 c i B 0 b 3 J y Z S A 0 I G F w Y X J 0 Y W 1 l b n R v I D Q w N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T R l O T M y N G E t Y z c x Z S 0 0 Z j k w L T l m M m E t N D E 0 Y 2 Y z Z G R k M G Q z I i 8 + P E V u d H J 5 I F R 5 c G U 9 I l J l Y 2 9 2 Z X J 5 V G F y Z 2 V 0 Q 2 9 s d W 1 u I i B W Y W x 1 Z T 0 i b D E i L z 4 8 R W 5 0 c n k g V H l w Z T 0 i U m V j b 3 Z l c n l U Y X J n Z X R S b 3 c i I F Z h b H V l P S J s M S I v P j x F b n R y e S B U e X B l P S J S Z W N v d m V y e V R h c m d l d F N o Z W V 0 I i B W Y W x 1 Z T 0 i c 0 h v a m E x M C I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Y T U v V G l w b y B j Y W 1 i a W F k b y 5 7 S k F J U k 8 g R U 5 S S V F V R S w w f S Z x d W 9 0 O y w m c X V v d D t T Z W N 0 a W 9 u M S 9 U Y W J s Y T U v V G l w b y B j Y W 1 i a W F k b y 5 7 a m F i c m l s Q G J v b W J l c m 9 z Y m 9 n b 3 R h L m d v d i 5 j b y w x f S Z x d W 9 0 O y w m c X V v d D t T Z W N 0 a W 9 u M S 9 U Y W J s Y T U v V G l w b y B j Y W 1 i a W F k b y 5 7 a m h v b m 5 5 X z N A a G 9 0 b W F p b C 5 j b 2 0 g I C A g I C A g I C A g I C A g I C A g I C A g I C A g I C A g I C A g I C A g L D J 9 J n F 1 b 3 Q 7 L C Z x d W 9 0 O 1 N l Y 3 R p b 2 4 x L 1 R h Y m x h N S 9 U a X B v I G N h b W J p Y W R v L n s z M T A y O D A 0 M D c x L D N 9 J n F 1 b 3 Q 7 L C Z x d W 9 0 O 1 N l Y 3 R p b 2 4 x L 1 R h Y m x h N S 9 U a X B v I G N h b W J p Y W R v L n t D T E w g O D B C S V M g I y A 5 N C 0 y M X N 1 c i B 0 b 3 J y Z S A 0 I G F w Y X J 0 Y W 1 l b n R v I D Q w N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s Y T U v V G l w b y B j Y W 1 i a W F k b y 5 7 S k F J U k 8 g R U 5 S S V F V R S w w f S Z x d W 9 0 O y w m c X V v d D t T Z W N 0 a W 9 u M S 9 U Y W J s Y T U v V G l w b y B j Y W 1 i a W F k b y 5 7 a m F i c m l s Q G J v b W J l c m 9 z Y m 9 n b 3 R h L m d v d i 5 j b y w x f S Z x d W 9 0 O y w m c X V v d D t T Z W N 0 a W 9 u M S 9 U Y W J s Y T U v V G l w b y B j Y W 1 i a W F k b y 5 7 a m h v b m 5 5 X z N A a G 9 0 b W F p b C 5 j b 2 0 g I C A g I C A g I C A g I C A g I C A g I C A g I C A g I C A g I C A g I C A g L D J 9 J n F 1 b 3 Q 7 L C Z x d W 9 0 O 1 N l Y 3 R p b 2 4 x L 1 R h Y m x h N S 9 U a X B v I G N h b W J p Y W R v L n s z M T A y O D A 0 M D c x L D N 9 J n F 1 b 3 Q 7 L C Z x d W 9 0 O 1 N l Y 3 R p b 2 4 x L 1 R h Y m x h N S 9 U a X B v I G N h b W J p Y W R v L n t D T E w g O D B C S V M g I y A 5 N C 0 y M X N 1 c i B 0 b 3 J y Z S A 0 I G F w Y X J 0 Y W 1 l b n R v I D Q w N C w 0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Z W d h Y 2 n D s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N v c n J l b y U y M G V s Z W N 0 c m 9 u a W N v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2 9 y c m V v J T I w Z W x l Y 3 R y b 2 5 p Y 2 8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b 3 J y Z W 9 f Z W x l Y 3 R y b 2 5 p Y 2 8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b 3 J y Z W 9 f Z W x l Y 3 R y b 2 5 p Y 2 8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Y T E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Y T E v V G l w b y U y M G N h b W J p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Y T U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Y T U v V G l w b y U y M G N h b W J p Y W R v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c M a Y T E A q Y T Z B s P K L b k J f G A A A A A A I A A A A A A B B m A A A A A Q A A I A A A A B + 3 2 i F P x o / a q 5 A d Y 1 e P 0 W K v 4 V x P / k E A W F u Q 3 p z l c 9 Y z A A A A A A 6 A A A A A A g A A I A A A A K m q u g V F z M i 5 W e b 0 l 5 V 8 f K x 5 L 2 C b 8 o y M 3 n e C m 1 q f t W v 2 U A A A A J b b 8 2 X 9 d m 9 G J V J z v M p + l X e L v 0 h F X C W 6 b a Y 8 E X / z + h e U + A t 9 h A t p + a L 3 a Q / I Q X C Y y s m u 1 z m G r 2 T s B Z j W B N 0 H O 5 n 8 q m i L s V T S b K o r q q P 9 S X 3 4 Q A A A A M 3 B u U C a i + h D a 6 J 1 r 6 6 / r 9 a 4 S S p f g x W x J o x O I c t b W U p u 6 a X H w 2 k B v l 9 Y O N O R q H l Q r M G 9 G b 0 A Q x c A T u C J m T w 0 r j A = < / D a t a M a s h u p > 
</file>

<file path=customXml/itemProps1.xml><?xml version="1.0" encoding="utf-8"?>
<ds:datastoreItem xmlns:ds="http://schemas.openxmlformats.org/officeDocument/2006/customXml" ds:itemID="{40B14533-479F-49D4-9F16-0CF1FF88F2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35b897-e83e-4004-9f75-4e3807b73bb0"/>
    <ds:schemaRef ds:uri="da0db5d3-cc18-450f-b024-369bac33d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F0EB01-B7FC-4AF3-942C-ED7025C559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829E2-F738-4324-8485-6DD4A07C8EF1}">
  <ds:schemaRefs>
    <ds:schemaRef ds:uri="0935b897-e83e-4004-9f75-4e3807b73bb0"/>
    <ds:schemaRef ds:uri="da0db5d3-cc18-450f-b024-369bac33d3b9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0E303460-6474-4129-9519-F67BE701293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"EMPLEADOS"</vt:lpstr>
      <vt:lpstr>Comisión de Personal</vt:lpstr>
      <vt:lpstr>CONTRATISTAS</vt:lpstr>
      <vt:lpstr>Hoja2</vt:lpstr>
      <vt:lpstr>Hoja1</vt:lpstr>
      <vt:lpstr>'"EMPLEADOS"'!Criterios</vt:lpstr>
      <vt:lpstr>'"EMPLEADOS"'!Títulos_a_imprimir</vt:lpstr>
      <vt:lpstr>'Comisión de Personal'!Títulos_a_imprimir</vt:lpstr>
    </vt:vector>
  </TitlesOfParts>
  <Manager/>
  <Company>Servicio Civil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jwilches</dc:creator>
  <cp:keywords/>
  <dc:description/>
  <cp:lastModifiedBy>Claibel Suarez</cp:lastModifiedBy>
  <cp:revision/>
  <dcterms:created xsi:type="dcterms:W3CDTF">2010-08-20T20:31:44Z</dcterms:created>
  <dcterms:modified xsi:type="dcterms:W3CDTF">2025-02-25T21:57:26Z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0x0101002AB57DF123491041833F85DAE8892874</vt:lpwstr>
  </property>
</Properties>
</file>